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Bělohorská 1651-102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Bělohorská 1651-102,...'!$C$148:$K$1893</definedName>
    <definedName name="_xlnm.Print_Area" localSheetId="1">'02 - Bělohorská 1651-102,...'!$C$4:$J$76,'02 - Bělohorská 1651-102,...'!$C$82:$J$130,'02 - Bělohorská 1651-102,...'!$C$136:$J$1893</definedName>
    <definedName name="_xlnm.Print_Titles" localSheetId="1">'02 - Bělohorská 1651-102,...'!$148:$148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93"/>
  <c r="BH1893"/>
  <c r="BG1893"/>
  <c r="BE1893"/>
  <c r="T1893"/>
  <c r="T1892"/>
  <c r="R1893"/>
  <c r="R1892"/>
  <c r="P1893"/>
  <c r="P1892"/>
  <c r="BI1891"/>
  <c r="BH1891"/>
  <c r="BG1891"/>
  <c r="BE1891"/>
  <c r="T1891"/>
  <c r="T1890"/>
  <c r="T1889"/>
  <c r="R1891"/>
  <c r="R1890"/>
  <c r="R1889"/>
  <c r="P1891"/>
  <c r="P1890"/>
  <c r="P1889"/>
  <c r="BI1888"/>
  <c r="BH1888"/>
  <c r="BG1888"/>
  <c r="BE1888"/>
  <c r="T1888"/>
  <c r="T1887"/>
  <c r="R1888"/>
  <c r="R1887"/>
  <c r="P1888"/>
  <c r="P1887"/>
  <c r="BI1885"/>
  <c r="BH1885"/>
  <c r="BG1885"/>
  <c r="BE1885"/>
  <c r="T1885"/>
  <c r="R1885"/>
  <c r="P1885"/>
  <c r="BI1884"/>
  <c r="BH1884"/>
  <c r="BG1884"/>
  <c r="BE1884"/>
  <c r="T1884"/>
  <c r="R1884"/>
  <c r="P1884"/>
  <c r="BI1882"/>
  <c r="BH1882"/>
  <c r="BG1882"/>
  <c r="BE1882"/>
  <c r="T1882"/>
  <c r="R1882"/>
  <c r="P1882"/>
  <c r="BI1876"/>
  <c r="BH1876"/>
  <c r="BG1876"/>
  <c r="BE1876"/>
  <c r="T1876"/>
  <c r="R1876"/>
  <c r="P1876"/>
  <c r="BI1858"/>
  <c r="BH1858"/>
  <c r="BG1858"/>
  <c r="BE1858"/>
  <c r="T1858"/>
  <c r="R1858"/>
  <c r="P1858"/>
  <c r="BI1825"/>
  <c r="BH1825"/>
  <c r="BG1825"/>
  <c r="BE1825"/>
  <c r="T1825"/>
  <c r="R1825"/>
  <c r="P1825"/>
  <c r="BI1792"/>
  <c r="BH1792"/>
  <c r="BG1792"/>
  <c r="BE1792"/>
  <c r="T1792"/>
  <c r="R1792"/>
  <c r="P1792"/>
  <c r="BI1789"/>
  <c r="BH1789"/>
  <c r="BG1789"/>
  <c r="BE1789"/>
  <c r="T1789"/>
  <c r="R1789"/>
  <c r="P1789"/>
  <c r="BI1787"/>
  <c r="BH1787"/>
  <c r="BG1787"/>
  <c r="BE1787"/>
  <c r="T1787"/>
  <c r="R1787"/>
  <c r="P1787"/>
  <c r="BI1784"/>
  <c r="BH1784"/>
  <c r="BG1784"/>
  <c r="BE1784"/>
  <c r="T1784"/>
  <c r="R1784"/>
  <c r="P1784"/>
  <c r="BI1770"/>
  <c r="BH1770"/>
  <c r="BG1770"/>
  <c r="BE1770"/>
  <c r="T1770"/>
  <c r="R1770"/>
  <c r="P1770"/>
  <c r="BI1767"/>
  <c r="BH1767"/>
  <c r="BG1767"/>
  <c r="BE1767"/>
  <c r="T1767"/>
  <c r="R1767"/>
  <c r="P1767"/>
  <c r="BI1734"/>
  <c r="BH1734"/>
  <c r="BG1734"/>
  <c r="BE1734"/>
  <c r="T1734"/>
  <c r="R1734"/>
  <c r="P1734"/>
  <c r="BI1701"/>
  <c r="BH1701"/>
  <c r="BG1701"/>
  <c r="BE1701"/>
  <c r="T1701"/>
  <c r="R1701"/>
  <c r="P1701"/>
  <c r="BI1668"/>
  <c r="BH1668"/>
  <c r="BG1668"/>
  <c r="BE1668"/>
  <c r="T1668"/>
  <c r="R1668"/>
  <c r="P1668"/>
  <c r="BI1635"/>
  <c r="BH1635"/>
  <c r="BG1635"/>
  <c r="BE1635"/>
  <c r="T1635"/>
  <c r="R1635"/>
  <c r="P1635"/>
  <c r="BI1628"/>
  <c r="BH1628"/>
  <c r="BG1628"/>
  <c r="BE1628"/>
  <c r="T1628"/>
  <c r="R1628"/>
  <c r="P1628"/>
  <c r="BI1624"/>
  <c r="BH1624"/>
  <c r="BG1624"/>
  <c r="BE1624"/>
  <c r="T1624"/>
  <c r="R1624"/>
  <c r="P1624"/>
  <c r="BI1618"/>
  <c r="BH1618"/>
  <c r="BG1618"/>
  <c r="BE1618"/>
  <c r="T1618"/>
  <c r="R1618"/>
  <c r="P1618"/>
  <c r="BI1614"/>
  <c r="BH1614"/>
  <c r="BG1614"/>
  <c r="BE1614"/>
  <c r="T1614"/>
  <c r="R1614"/>
  <c r="P1614"/>
  <c r="BI1610"/>
  <c r="BH1610"/>
  <c r="BG1610"/>
  <c r="BE1610"/>
  <c r="T1610"/>
  <c r="R1610"/>
  <c r="P1610"/>
  <c r="BI1604"/>
  <c r="BH1604"/>
  <c r="BG1604"/>
  <c r="BE1604"/>
  <c r="T1604"/>
  <c r="R1604"/>
  <c r="P1604"/>
  <c r="BI1600"/>
  <c r="BH1600"/>
  <c r="BG1600"/>
  <c r="BE1600"/>
  <c r="T1600"/>
  <c r="R1600"/>
  <c r="P1600"/>
  <c r="BI1594"/>
  <c r="BH1594"/>
  <c r="BG1594"/>
  <c r="BE1594"/>
  <c r="T1594"/>
  <c r="R1594"/>
  <c r="P1594"/>
  <c r="BI1588"/>
  <c r="BH1588"/>
  <c r="BG1588"/>
  <c r="BE1588"/>
  <c r="T1588"/>
  <c r="R1588"/>
  <c r="P1588"/>
  <c r="BI1584"/>
  <c r="BH1584"/>
  <c r="BG1584"/>
  <c r="BE1584"/>
  <c r="T1584"/>
  <c r="R1584"/>
  <c r="P1584"/>
  <c r="BI1580"/>
  <c r="BH1580"/>
  <c r="BG1580"/>
  <c r="BE1580"/>
  <c r="T1580"/>
  <c r="R1580"/>
  <c r="P1580"/>
  <c r="BI1576"/>
  <c r="BH1576"/>
  <c r="BG1576"/>
  <c r="BE1576"/>
  <c r="T1576"/>
  <c r="R1576"/>
  <c r="P1576"/>
  <c r="BI1572"/>
  <c r="BH1572"/>
  <c r="BG1572"/>
  <c r="BE1572"/>
  <c r="T1572"/>
  <c r="R1572"/>
  <c r="P1572"/>
  <c r="BI1568"/>
  <c r="BH1568"/>
  <c r="BG1568"/>
  <c r="BE1568"/>
  <c r="T1568"/>
  <c r="R1568"/>
  <c r="P1568"/>
  <c r="BI1564"/>
  <c r="BH1564"/>
  <c r="BG1564"/>
  <c r="BE1564"/>
  <c r="T1564"/>
  <c r="R1564"/>
  <c r="P1564"/>
  <c r="BI1562"/>
  <c r="BH1562"/>
  <c r="BG1562"/>
  <c r="BE1562"/>
  <c r="T1562"/>
  <c r="R1562"/>
  <c r="P1562"/>
  <c r="BI1560"/>
  <c r="BH1560"/>
  <c r="BG1560"/>
  <c r="BE1560"/>
  <c r="T1560"/>
  <c r="R1560"/>
  <c r="P1560"/>
  <c r="BI1553"/>
  <c r="BH1553"/>
  <c r="BG1553"/>
  <c r="BE1553"/>
  <c r="T1553"/>
  <c r="R1553"/>
  <c r="P1553"/>
  <c r="BI1546"/>
  <c r="BH1546"/>
  <c r="BG1546"/>
  <c r="BE1546"/>
  <c r="T1546"/>
  <c r="R1546"/>
  <c r="P1546"/>
  <c r="BI1539"/>
  <c r="BH1539"/>
  <c r="BG1539"/>
  <c r="BE1539"/>
  <c r="T1539"/>
  <c r="R1539"/>
  <c r="P1539"/>
  <c r="BI1532"/>
  <c r="BH1532"/>
  <c r="BG1532"/>
  <c r="BE1532"/>
  <c r="T1532"/>
  <c r="R1532"/>
  <c r="P1532"/>
  <c r="BI1525"/>
  <c r="BH1525"/>
  <c r="BG1525"/>
  <c r="BE1525"/>
  <c r="T1525"/>
  <c r="R1525"/>
  <c r="P1525"/>
  <c r="BI1518"/>
  <c r="BH1518"/>
  <c r="BG1518"/>
  <c r="BE1518"/>
  <c r="T1518"/>
  <c r="R1518"/>
  <c r="P1518"/>
  <c r="BI1507"/>
  <c r="BH1507"/>
  <c r="BG1507"/>
  <c r="BE1507"/>
  <c r="T1507"/>
  <c r="R1507"/>
  <c r="P1507"/>
  <c r="BI1500"/>
  <c r="BH1500"/>
  <c r="BG1500"/>
  <c r="BE1500"/>
  <c r="T1500"/>
  <c r="R1500"/>
  <c r="P1500"/>
  <c r="BI1493"/>
  <c r="BH1493"/>
  <c r="BG1493"/>
  <c r="BE1493"/>
  <c r="T1493"/>
  <c r="R1493"/>
  <c r="P1493"/>
  <c r="BI1487"/>
  <c r="BH1487"/>
  <c r="BG1487"/>
  <c r="BE1487"/>
  <c r="T1487"/>
  <c r="R1487"/>
  <c r="P1487"/>
  <c r="BI1481"/>
  <c r="BH1481"/>
  <c r="BG1481"/>
  <c r="BE1481"/>
  <c r="T1481"/>
  <c r="R1481"/>
  <c r="P1481"/>
  <c r="BI1478"/>
  <c r="BH1478"/>
  <c r="BG1478"/>
  <c r="BE1478"/>
  <c r="T1478"/>
  <c r="R1478"/>
  <c r="P1478"/>
  <c r="BI1477"/>
  <c r="BH1477"/>
  <c r="BG1477"/>
  <c r="BE1477"/>
  <c r="T1477"/>
  <c r="R1477"/>
  <c r="P1477"/>
  <c r="BI1471"/>
  <c r="BH1471"/>
  <c r="BG1471"/>
  <c r="BE1471"/>
  <c r="T1471"/>
  <c r="R1471"/>
  <c r="P1471"/>
  <c r="BI1468"/>
  <c r="BH1468"/>
  <c r="BG1468"/>
  <c r="BE1468"/>
  <c r="T1468"/>
  <c r="R1468"/>
  <c r="P1468"/>
  <c r="BI1462"/>
  <c r="BH1462"/>
  <c r="BG1462"/>
  <c r="BE1462"/>
  <c r="T1462"/>
  <c r="R1462"/>
  <c r="P1462"/>
  <c r="BI1458"/>
  <c r="BH1458"/>
  <c r="BG1458"/>
  <c r="BE1458"/>
  <c r="T1458"/>
  <c r="R1458"/>
  <c r="P1458"/>
  <c r="BI1457"/>
  <c r="BH1457"/>
  <c r="BG1457"/>
  <c r="BE1457"/>
  <c r="T1457"/>
  <c r="R1457"/>
  <c r="P1457"/>
  <c r="BI1454"/>
  <c r="BH1454"/>
  <c r="BG1454"/>
  <c r="BE1454"/>
  <c r="T1454"/>
  <c r="R1454"/>
  <c r="P1454"/>
  <c r="BI1452"/>
  <c r="BH1452"/>
  <c r="BG1452"/>
  <c r="BE1452"/>
  <c r="T1452"/>
  <c r="R1452"/>
  <c r="P1452"/>
  <c r="BI1446"/>
  <c r="BH1446"/>
  <c r="BG1446"/>
  <c r="BE1446"/>
  <c r="T1446"/>
  <c r="R1446"/>
  <c r="P1446"/>
  <c r="BI1443"/>
  <c r="BH1443"/>
  <c r="BG1443"/>
  <c r="BE1443"/>
  <c r="T1443"/>
  <c r="R1443"/>
  <c r="P1443"/>
  <c r="BI1440"/>
  <c r="BH1440"/>
  <c r="BG1440"/>
  <c r="BE1440"/>
  <c r="T1440"/>
  <c r="R1440"/>
  <c r="P1440"/>
  <c r="BI1436"/>
  <c r="BH1436"/>
  <c r="BG1436"/>
  <c r="BE1436"/>
  <c r="T1436"/>
  <c r="R1436"/>
  <c r="P1436"/>
  <c r="BI1435"/>
  <c r="BH1435"/>
  <c r="BG1435"/>
  <c r="BE1435"/>
  <c r="T1435"/>
  <c r="R1435"/>
  <c r="P1435"/>
  <c r="BI1430"/>
  <c r="BH1430"/>
  <c r="BG1430"/>
  <c r="BE1430"/>
  <c r="T1430"/>
  <c r="R1430"/>
  <c r="P1430"/>
  <c r="BI1424"/>
  <c r="BH1424"/>
  <c r="BG1424"/>
  <c r="BE1424"/>
  <c r="T1424"/>
  <c r="R1424"/>
  <c r="P1424"/>
  <c r="BI1418"/>
  <c r="BH1418"/>
  <c r="BG1418"/>
  <c r="BE1418"/>
  <c r="T1418"/>
  <c r="R1418"/>
  <c r="P1418"/>
  <c r="BI1414"/>
  <c r="BH1414"/>
  <c r="BG1414"/>
  <c r="BE1414"/>
  <c r="T1414"/>
  <c r="R1414"/>
  <c r="P1414"/>
  <c r="BI1408"/>
  <c r="BH1408"/>
  <c r="BG1408"/>
  <c r="BE1408"/>
  <c r="T1408"/>
  <c r="R1408"/>
  <c r="P1408"/>
  <c r="BI1402"/>
  <c r="BH1402"/>
  <c r="BG1402"/>
  <c r="BE1402"/>
  <c r="T1402"/>
  <c r="R1402"/>
  <c r="P1402"/>
  <c r="BI1399"/>
  <c r="BH1399"/>
  <c r="BG1399"/>
  <c r="BE1399"/>
  <c r="T1399"/>
  <c r="R1399"/>
  <c r="P1399"/>
  <c r="BI1398"/>
  <c r="BH1398"/>
  <c r="BG1398"/>
  <c r="BE1398"/>
  <c r="T1398"/>
  <c r="R1398"/>
  <c r="P1398"/>
  <c r="BI1392"/>
  <c r="BH1392"/>
  <c r="BG1392"/>
  <c r="BE1392"/>
  <c r="T1392"/>
  <c r="R1392"/>
  <c r="P1392"/>
  <c r="BI1389"/>
  <c r="BH1389"/>
  <c r="BG1389"/>
  <c r="BE1389"/>
  <c r="T1389"/>
  <c r="R1389"/>
  <c r="P1389"/>
  <c r="BI1383"/>
  <c r="BH1383"/>
  <c r="BG1383"/>
  <c r="BE1383"/>
  <c r="T1383"/>
  <c r="R1383"/>
  <c r="P1383"/>
  <c r="BI1377"/>
  <c r="BH1377"/>
  <c r="BG1377"/>
  <c r="BE1377"/>
  <c r="T1377"/>
  <c r="R1377"/>
  <c r="P1377"/>
  <c r="BI1371"/>
  <c r="BH1371"/>
  <c r="BG1371"/>
  <c r="BE1371"/>
  <c r="T1371"/>
  <c r="R1371"/>
  <c r="P1371"/>
  <c r="BI1365"/>
  <c r="BH1365"/>
  <c r="BG1365"/>
  <c r="BE1365"/>
  <c r="T1365"/>
  <c r="R1365"/>
  <c r="P1365"/>
  <c r="BI1359"/>
  <c r="BH1359"/>
  <c r="BG1359"/>
  <c r="BE1359"/>
  <c r="T1359"/>
  <c r="R1359"/>
  <c r="P1359"/>
  <c r="BI1353"/>
  <c r="BH1353"/>
  <c r="BG1353"/>
  <c r="BE1353"/>
  <c r="T1353"/>
  <c r="R1353"/>
  <c r="P1353"/>
  <c r="BI1347"/>
  <c r="BH1347"/>
  <c r="BG1347"/>
  <c r="BE1347"/>
  <c r="T1347"/>
  <c r="R1347"/>
  <c r="P1347"/>
  <c r="BI1344"/>
  <c r="BH1344"/>
  <c r="BG1344"/>
  <c r="BE1344"/>
  <c r="T1344"/>
  <c r="R1344"/>
  <c r="P1344"/>
  <c r="BI1343"/>
  <c r="BH1343"/>
  <c r="BG1343"/>
  <c r="BE1343"/>
  <c r="T1343"/>
  <c r="R1343"/>
  <c r="P1343"/>
  <c r="BI1337"/>
  <c r="BH1337"/>
  <c r="BG1337"/>
  <c r="BE1337"/>
  <c r="T1337"/>
  <c r="R1337"/>
  <c r="P1337"/>
  <c r="BI1331"/>
  <c r="BH1331"/>
  <c r="BG1331"/>
  <c r="BE1331"/>
  <c r="T1331"/>
  <c r="R1331"/>
  <c r="P1331"/>
  <c r="BI1325"/>
  <c r="BH1325"/>
  <c r="BG1325"/>
  <c r="BE1325"/>
  <c r="T1325"/>
  <c r="R1325"/>
  <c r="P1325"/>
  <c r="BI1318"/>
  <c r="BH1318"/>
  <c r="BG1318"/>
  <c r="BE1318"/>
  <c r="T1318"/>
  <c r="R1318"/>
  <c r="P1318"/>
  <c r="BI1312"/>
  <c r="BH1312"/>
  <c r="BG1312"/>
  <c r="BE1312"/>
  <c r="T1312"/>
  <c r="R1312"/>
  <c r="P1312"/>
  <c r="BI1306"/>
  <c r="BH1306"/>
  <c r="BG1306"/>
  <c r="BE1306"/>
  <c r="T1306"/>
  <c r="R1306"/>
  <c r="P1306"/>
  <c r="BI1300"/>
  <c r="BH1300"/>
  <c r="BG1300"/>
  <c r="BE1300"/>
  <c r="T1300"/>
  <c r="R1300"/>
  <c r="P1300"/>
  <c r="BI1294"/>
  <c r="BH1294"/>
  <c r="BG1294"/>
  <c r="BE1294"/>
  <c r="T1294"/>
  <c r="R1294"/>
  <c r="P1294"/>
  <c r="BI1286"/>
  <c r="BH1286"/>
  <c r="BG1286"/>
  <c r="BE1286"/>
  <c r="T1286"/>
  <c r="R1286"/>
  <c r="P1286"/>
  <c r="BI1278"/>
  <c r="BH1278"/>
  <c r="BG1278"/>
  <c r="BE1278"/>
  <c r="T1278"/>
  <c r="R1278"/>
  <c r="P1278"/>
  <c r="BI1266"/>
  <c r="BH1266"/>
  <c r="BG1266"/>
  <c r="BE1266"/>
  <c r="T1266"/>
  <c r="R1266"/>
  <c r="P1266"/>
  <c r="BI1260"/>
  <c r="BH1260"/>
  <c r="BG1260"/>
  <c r="BE1260"/>
  <c r="T1260"/>
  <c r="R1260"/>
  <c r="P1260"/>
  <c r="BI1257"/>
  <c r="BH1257"/>
  <c r="BG1257"/>
  <c r="BE1257"/>
  <c r="T1257"/>
  <c r="R1257"/>
  <c r="P1257"/>
  <c r="BI1256"/>
  <c r="BH1256"/>
  <c r="BG1256"/>
  <c r="BE1256"/>
  <c r="T1256"/>
  <c r="R1256"/>
  <c r="P1256"/>
  <c r="BI1250"/>
  <c r="BH1250"/>
  <c r="BG1250"/>
  <c r="BE1250"/>
  <c r="T1250"/>
  <c r="R1250"/>
  <c r="P1250"/>
  <c r="BI1246"/>
  <c r="BH1246"/>
  <c r="BG1246"/>
  <c r="BE1246"/>
  <c r="T1246"/>
  <c r="R1246"/>
  <c r="P1246"/>
  <c r="BI1239"/>
  <c r="BH1239"/>
  <c r="BG1239"/>
  <c r="BE1239"/>
  <c r="T1239"/>
  <c r="R1239"/>
  <c r="P1239"/>
  <c r="BI1232"/>
  <c r="BH1232"/>
  <c r="BG1232"/>
  <c r="BE1232"/>
  <c r="T1232"/>
  <c r="R1232"/>
  <c r="P1232"/>
  <c r="BI1226"/>
  <c r="BH1226"/>
  <c r="BG1226"/>
  <c r="BE1226"/>
  <c r="T1226"/>
  <c r="R1226"/>
  <c r="P1226"/>
  <c r="BI1222"/>
  <c r="BH1222"/>
  <c r="BG1222"/>
  <c r="BE1222"/>
  <c r="T1222"/>
  <c r="R1222"/>
  <c r="P1222"/>
  <c r="BI1216"/>
  <c r="BH1216"/>
  <c r="BG1216"/>
  <c r="BE1216"/>
  <c r="T1216"/>
  <c r="R1216"/>
  <c r="P1216"/>
  <c r="BI1208"/>
  <c r="BH1208"/>
  <c r="BG1208"/>
  <c r="BE1208"/>
  <c r="T1208"/>
  <c r="R1208"/>
  <c r="P1208"/>
  <c r="BI1202"/>
  <c r="BH1202"/>
  <c r="BG1202"/>
  <c r="BE1202"/>
  <c r="T1202"/>
  <c r="R1202"/>
  <c r="P1202"/>
  <c r="BI1196"/>
  <c r="BH1196"/>
  <c r="BG1196"/>
  <c r="BE1196"/>
  <c r="T1196"/>
  <c r="R1196"/>
  <c r="P1196"/>
  <c r="BI1190"/>
  <c r="BH1190"/>
  <c r="BG1190"/>
  <c r="BE1190"/>
  <c r="T1190"/>
  <c r="R1190"/>
  <c r="P1190"/>
  <c r="BI1185"/>
  <c r="BH1185"/>
  <c r="BG1185"/>
  <c r="BE1185"/>
  <c r="T1185"/>
  <c r="R1185"/>
  <c r="P1185"/>
  <c r="BI1182"/>
  <c r="BH1182"/>
  <c r="BG1182"/>
  <c r="BE1182"/>
  <c r="T1182"/>
  <c r="R1182"/>
  <c r="P1182"/>
  <c r="BI1179"/>
  <c r="BH1179"/>
  <c r="BG1179"/>
  <c r="BE1179"/>
  <c r="T1179"/>
  <c r="R1179"/>
  <c r="P1179"/>
  <c r="BI1178"/>
  <c r="BH1178"/>
  <c r="BG1178"/>
  <c r="BE1178"/>
  <c r="T1178"/>
  <c r="R1178"/>
  <c r="P1178"/>
  <c r="BI1175"/>
  <c r="BH1175"/>
  <c r="BG1175"/>
  <c r="BE1175"/>
  <c r="T1175"/>
  <c r="R1175"/>
  <c r="P1175"/>
  <c r="BI1171"/>
  <c r="BH1171"/>
  <c r="BG1171"/>
  <c r="BE1171"/>
  <c r="T1171"/>
  <c r="R1171"/>
  <c r="P1171"/>
  <c r="BI1170"/>
  <c r="BH1170"/>
  <c r="BG1170"/>
  <c r="BE1170"/>
  <c r="T1170"/>
  <c r="R1170"/>
  <c r="P1170"/>
  <c r="BI1169"/>
  <c r="BH1169"/>
  <c r="BG1169"/>
  <c r="BE1169"/>
  <c r="T1169"/>
  <c r="R1169"/>
  <c r="P1169"/>
  <c r="BI1167"/>
  <c r="BH1167"/>
  <c r="BG1167"/>
  <c r="BE1167"/>
  <c r="T1167"/>
  <c r="R1167"/>
  <c r="P1167"/>
  <c r="BI1165"/>
  <c r="BH1165"/>
  <c r="BG1165"/>
  <c r="BE1165"/>
  <c r="T1165"/>
  <c r="R1165"/>
  <c r="P1165"/>
  <c r="BI1163"/>
  <c r="BH1163"/>
  <c r="BG1163"/>
  <c r="BE1163"/>
  <c r="T1163"/>
  <c r="R1163"/>
  <c r="P1163"/>
  <c r="BI1160"/>
  <c r="BH1160"/>
  <c r="BG1160"/>
  <c r="BE1160"/>
  <c r="T1160"/>
  <c r="R1160"/>
  <c r="P1160"/>
  <c r="BI1158"/>
  <c r="BH1158"/>
  <c r="BG1158"/>
  <c r="BE1158"/>
  <c r="T1158"/>
  <c r="R1158"/>
  <c r="P1158"/>
  <c r="BI1155"/>
  <c r="BH1155"/>
  <c r="BG1155"/>
  <c r="BE1155"/>
  <c r="T1155"/>
  <c r="R1155"/>
  <c r="P1155"/>
  <c r="BI1152"/>
  <c r="BH1152"/>
  <c r="BG1152"/>
  <c r="BE1152"/>
  <c r="T1152"/>
  <c r="R1152"/>
  <c r="P1152"/>
  <c r="BI1149"/>
  <c r="BH1149"/>
  <c r="BG1149"/>
  <c r="BE1149"/>
  <c r="T1149"/>
  <c r="R1149"/>
  <c r="P1149"/>
  <c r="BI1147"/>
  <c r="BH1147"/>
  <c r="BG1147"/>
  <c r="BE1147"/>
  <c r="T1147"/>
  <c r="R1147"/>
  <c r="P1147"/>
  <c r="BI1144"/>
  <c r="BH1144"/>
  <c r="BG1144"/>
  <c r="BE1144"/>
  <c r="T1144"/>
  <c r="R1144"/>
  <c r="P1144"/>
  <c r="BI1142"/>
  <c r="BH1142"/>
  <c r="BG1142"/>
  <c r="BE1142"/>
  <c r="T1142"/>
  <c r="R1142"/>
  <c r="P1142"/>
  <c r="BI1139"/>
  <c r="BH1139"/>
  <c r="BG1139"/>
  <c r="BE1139"/>
  <c r="T1139"/>
  <c r="R1139"/>
  <c r="P1139"/>
  <c r="BI1136"/>
  <c r="BH1136"/>
  <c r="BG1136"/>
  <c r="BE1136"/>
  <c r="T1136"/>
  <c r="R1136"/>
  <c r="P1136"/>
  <c r="BI1135"/>
  <c r="BH1135"/>
  <c r="BG1135"/>
  <c r="BE1135"/>
  <c r="T1135"/>
  <c r="R1135"/>
  <c r="P1135"/>
  <c r="BI1133"/>
  <c r="BH1133"/>
  <c r="BG1133"/>
  <c r="BE1133"/>
  <c r="T1133"/>
  <c r="R1133"/>
  <c r="P1133"/>
  <c r="BI1129"/>
  <c r="BH1129"/>
  <c r="BG1129"/>
  <c r="BE1129"/>
  <c r="T1129"/>
  <c r="R1129"/>
  <c r="P1129"/>
  <c r="BI1127"/>
  <c r="BH1127"/>
  <c r="BG1127"/>
  <c r="BE1127"/>
  <c r="T1127"/>
  <c r="R1127"/>
  <c r="P1127"/>
  <c r="BI1124"/>
  <c r="BH1124"/>
  <c r="BG1124"/>
  <c r="BE1124"/>
  <c r="T1124"/>
  <c r="R1124"/>
  <c r="P1124"/>
  <c r="BI1121"/>
  <c r="BH1121"/>
  <c r="BG1121"/>
  <c r="BE1121"/>
  <c r="T1121"/>
  <c r="R1121"/>
  <c r="P1121"/>
  <c r="BI1118"/>
  <c r="BH1118"/>
  <c r="BG1118"/>
  <c r="BE1118"/>
  <c r="T1118"/>
  <c r="R1118"/>
  <c r="P1118"/>
  <c r="BI1115"/>
  <c r="BH1115"/>
  <c r="BG1115"/>
  <c r="BE1115"/>
  <c r="T1115"/>
  <c r="R1115"/>
  <c r="P1115"/>
  <c r="BI1112"/>
  <c r="BH1112"/>
  <c r="BG1112"/>
  <c r="BE1112"/>
  <c r="T1112"/>
  <c r="R1112"/>
  <c r="P1112"/>
  <c r="BI1109"/>
  <c r="BH1109"/>
  <c r="BG1109"/>
  <c r="BE1109"/>
  <c r="T1109"/>
  <c r="R1109"/>
  <c r="P1109"/>
  <c r="BI1108"/>
  <c r="BH1108"/>
  <c r="BG1108"/>
  <c r="BE1108"/>
  <c r="T1108"/>
  <c r="R1108"/>
  <c r="P1108"/>
  <c r="BI1106"/>
  <c r="BH1106"/>
  <c r="BG1106"/>
  <c r="BE1106"/>
  <c r="T1106"/>
  <c r="R1106"/>
  <c r="P1106"/>
  <c r="BI1104"/>
  <c r="BH1104"/>
  <c r="BG1104"/>
  <c r="BE1104"/>
  <c r="T1104"/>
  <c r="R1104"/>
  <c r="P1104"/>
  <c r="BI1101"/>
  <c r="BH1101"/>
  <c r="BG1101"/>
  <c r="BE1101"/>
  <c r="T1101"/>
  <c r="R1101"/>
  <c r="P1101"/>
  <c r="BI1099"/>
  <c r="BH1099"/>
  <c r="BG1099"/>
  <c r="BE1099"/>
  <c r="T1099"/>
  <c r="R1099"/>
  <c r="P1099"/>
  <c r="BI1097"/>
  <c r="BH1097"/>
  <c r="BG1097"/>
  <c r="BE1097"/>
  <c r="T1097"/>
  <c r="R1097"/>
  <c r="P1097"/>
  <c r="BI1095"/>
  <c r="BH1095"/>
  <c r="BG1095"/>
  <c r="BE1095"/>
  <c r="T1095"/>
  <c r="R1095"/>
  <c r="P1095"/>
  <c r="BI1094"/>
  <c r="BH1094"/>
  <c r="BG1094"/>
  <c r="BE1094"/>
  <c r="T1094"/>
  <c r="R1094"/>
  <c r="P1094"/>
  <c r="BI1093"/>
  <c r="BH1093"/>
  <c r="BG1093"/>
  <c r="BE1093"/>
  <c r="T1093"/>
  <c r="R1093"/>
  <c r="P1093"/>
  <c r="BI1092"/>
  <c r="BH1092"/>
  <c r="BG1092"/>
  <c r="BE1092"/>
  <c r="T1092"/>
  <c r="R1092"/>
  <c r="P1092"/>
  <c r="BI1090"/>
  <c r="BH1090"/>
  <c r="BG1090"/>
  <c r="BE1090"/>
  <c r="T1090"/>
  <c r="R1090"/>
  <c r="P1090"/>
  <c r="BI1089"/>
  <c r="BH1089"/>
  <c r="BG1089"/>
  <c r="BE1089"/>
  <c r="T1089"/>
  <c r="R1089"/>
  <c r="P1089"/>
  <c r="BI1086"/>
  <c r="BH1086"/>
  <c r="BG1086"/>
  <c r="BE1086"/>
  <c r="T1086"/>
  <c r="R1086"/>
  <c r="P1086"/>
  <c r="BI1084"/>
  <c r="BH1084"/>
  <c r="BG1084"/>
  <c r="BE1084"/>
  <c r="T1084"/>
  <c r="R1084"/>
  <c r="P1084"/>
  <c r="BI1083"/>
  <c r="BH1083"/>
  <c r="BG1083"/>
  <c r="BE1083"/>
  <c r="T1083"/>
  <c r="R1083"/>
  <c r="P1083"/>
  <c r="BI1082"/>
  <c r="BH1082"/>
  <c r="BG1082"/>
  <c r="BE1082"/>
  <c r="T1082"/>
  <c r="R1082"/>
  <c r="P1082"/>
  <c r="BI1081"/>
  <c r="BH1081"/>
  <c r="BG1081"/>
  <c r="BE1081"/>
  <c r="T1081"/>
  <c r="R1081"/>
  <c r="P1081"/>
  <c r="BI1079"/>
  <c r="BH1079"/>
  <c r="BG1079"/>
  <c r="BE1079"/>
  <c r="T1079"/>
  <c r="R1079"/>
  <c r="P1079"/>
  <c r="BI1076"/>
  <c r="BH1076"/>
  <c r="BG1076"/>
  <c r="BE1076"/>
  <c r="T1076"/>
  <c r="R1076"/>
  <c r="P1076"/>
  <c r="BI1074"/>
  <c r="BH1074"/>
  <c r="BG1074"/>
  <c r="BE1074"/>
  <c r="T1074"/>
  <c r="R1074"/>
  <c r="P1074"/>
  <c r="BI1071"/>
  <c r="BH1071"/>
  <c r="BG1071"/>
  <c r="BE1071"/>
  <c r="T1071"/>
  <c r="R1071"/>
  <c r="P1071"/>
  <c r="BI1070"/>
  <c r="BH1070"/>
  <c r="BG1070"/>
  <c r="BE1070"/>
  <c r="T1070"/>
  <c r="R1070"/>
  <c r="P1070"/>
  <c r="BI1069"/>
  <c r="BH1069"/>
  <c r="BG1069"/>
  <c r="BE1069"/>
  <c r="T1069"/>
  <c r="R1069"/>
  <c r="P1069"/>
  <c r="BI1066"/>
  <c r="BH1066"/>
  <c r="BG1066"/>
  <c r="BE1066"/>
  <c r="T1066"/>
  <c r="R1066"/>
  <c r="P1066"/>
  <c r="BI1064"/>
  <c r="BH1064"/>
  <c r="BG1064"/>
  <c r="BE1064"/>
  <c r="T1064"/>
  <c r="R1064"/>
  <c r="P1064"/>
  <c r="BI1061"/>
  <c r="BH1061"/>
  <c r="BG1061"/>
  <c r="BE1061"/>
  <c r="T1061"/>
  <c r="R1061"/>
  <c r="P1061"/>
  <c r="BI1058"/>
  <c r="BH1058"/>
  <c r="BG1058"/>
  <c r="BE1058"/>
  <c r="T1058"/>
  <c r="R1058"/>
  <c r="P1058"/>
  <c r="BI1056"/>
  <c r="BH1056"/>
  <c r="BG1056"/>
  <c r="BE1056"/>
  <c r="T1056"/>
  <c r="R1056"/>
  <c r="P1056"/>
  <c r="BI1053"/>
  <c r="BH1053"/>
  <c r="BG1053"/>
  <c r="BE1053"/>
  <c r="T1053"/>
  <c r="R1053"/>
  <c r="P1053"/>
  <c r="BI1043"/>
  <c r="BH1043"/>
  <c r="BG1043"/>
  <c r="BE1043"/>
  <c r="T1043"/>
  <c r="R1043"/>
  <c r="P1043"/>
  <c r="BI1035"/>
  <c r="BH1035"/>
  <c r="BG1035"/>
  <c r="BE1035"/>
  <c r="T1035"/>
  <c r="R1035"/>
  <c r="P1035"/>
  <c r="BI1025"/>
  <c r="BH1025"/>
  <c r="BG1025"/>
  <c r="BE1025"/>
  <c r="T1025"/>
  <c r="R1025"/>
  <c r="P1025"/>
  <c r="BI1023"/>
  <c r="BH1023"/>
  <c r="BG1023"/>
  <c r="BE1023"/>
  <c r="T1023"/>
  <c r="R1023"/>
  <c r="P1023"/>
  <c r="BI1021"/>
  <c r="BH1021"/>
  <c r="BG1021"/>
  <c r="BE1021"/>
  <c r="T1021"/>
  <c r="R1021"/>
  <c r="P1021"/>
  <c r="BI1019"/>
  <c r="BH1019"/>
  <c r="BG1019"/>
  <c r="BE1019"/>
  <c r="T1019"/>
  <c r="R1019"/>
  <c r="P1019"/>
  <c r="BI1017"/>
  <c r="BH1017"/>
  <c r="BG1017"/>
  <c r="BE1017"/>
  <c r="T1017"/>
  <c r="R1017"/>
  <c r="P1017"/>
  <c r="BI1015"/>
  <c r="BH1015"/>
  <c r="BG1015"/>
  <c r="BE1015"/>
  <c r="T1015"/>
  <c r="R1015"/>
  <c r="P1015"/>
  <c r="BI1013"/>
  <c r="BH1013"/>
  <c r="BG1013"/>
  <c r="BE1013"/>
  <c r="T1013"/>
  <c r="R1013"/>
  <c r="P1013"/>
  <c r="BI1011"/>
  <c r="BH1011"/>
  <c r="BG1011"/>
  <c r="BE1011"/>
  <c r="T1011"/>
  <c r="R1011"/>
  <c r="P1011"/>
  <c r="BI1009"/>
  <c r="BH1009"/>
  <c r="BG1009"/>
  <c r="BE1009"/>
  <c r="T1009"/>
  <c r="R1009"/>
  <c r="P1009"/>
  <c r="BI1008"/>
  <c r="BH1008"/>
  <c r="BG1008"/>
  <c r="BE1008"/>
  <c r="T1008"/>
  <c r="R1008"/>
  <c r="P1008"/>
  <c r="BI1005"/>
  <c r="BH1005"/>
  <c r="BG1005"/>
  <c r="BE1005"/>
  <c r="T1005"/>
  <c r="R1005"/>
  <c r="P1005"/>
  <c r="BI1003"/>
  <c r="BH1003"/>
  <c r="BG1003"/>
  <c r="BE1003"/>
  <c r="T1003"/>
  <c r="R1003"/>
  <c r="P1003"/>
  <c r="BI1000"/>
  <c r="BH1000"/>
  <c r="BG1000"/>
  <c r="BE1000"/>
  <c r="T1000"/>
  <c r="R1000"/>
  <c r="P1000"/>
  <c r="BI998"/>
  <c r="BH998"/>
  <c r="BG998"/>
  <c r="BE998"/>
  <c r="T998"/>
  <c r="R998"/>
  <c r="P998"/>
  <c r="BI984"/>
  <c r="BH984"/>
  <c r="BG984"/>
  <c r="BE984"/>
  <c r="T984"/>
  <c r="R984"/>
  <c r="P984"/>
  <c r="BI974"/>
  <c r="BH974"/>
  <c r="BG974"/>
  <c r="BE974"/>
  <c r="T974"/>
  <c r="R974"/>
  <c r="P974"/>
  <c r="BI964"/>
  <c r="BH964"/>
  <c r="BG964"/>
  <c r="BE964"/>
  <c r="T964"/>
  <c r="R964"/>
  <c r="P964"/>
  <c r="BI954"/>
  <c r="BH954"/>
  <c r="BG954"/>
  <c r="BE954"/>
  <c r="T954"/>
  <c r="R954"/>
  <c r="P954"/>
  <c r="BI951"/>
  <c r="BH951"/>
  <c r="BG951"/>
  <c r="BE951"/>
  <c r="T951"/>
  <c r="R951"/>
  <c r="P951"/>
  <c r="BI948"/>
  <c r="BH948"/>
  <c r="BG948"/>
  <c r="BE948"/>
  <c r="T948"/>
  <c r="R948"/>
  <c r="P948"/>
  <c r="BI934"/>
  <c r="BH934"/>
  <c r="BG934"/>
  <c r="BE934"/>
  <c r="T934"/>
  <c r="R934"/>
  <c r="P934"/>
  <c r="BI933"/>
  <c r="BH933"/>
  <c r="BG933"/>
  <c r="BE933"/>
  <c r="T933"/>
  <c r="R933"/>
  <c r="P933"/>
  <c r="BI930"/>
  <c r="BH930"/>
  <c r="BG930"/>
  <c r="BE930"/>
  <c r="T930"/>
  <c r="R930"/>
  <c r="P930"/>
  <c r="BI922"/>
  <c r="BH922"/>
  <c r="BG922"/>
  <c r="BE922"/>
  <c r="T922"/>
  <c r="R922"/>
  <c r="P922"/>
  <c r="BI914"/>
  <c r="BH914"/>
  <c r="BG914"/>
  <c r="BE914"/>
  <c r="T914"/>
  <c r="R914"/>
  <c r="P914"/>
  <c r="BI906"/>
  <c r="BH906"/>
  <c r="BG906"/>
  <c r="BE906"/>
  <c r="T906"/>
  <c r="R906"/>
  <c r="P906"/>
  <c r="BI903"/>
  <c r="BH903"/>
  <c r="BG903"/>
  <c r="BE903"/>
  <c r="T903"/>
  <c r="R903"/>
  <c r="P903"/>
  <c r="BI900"/>
  <c r="BH900"/>
  <c r="BG900"/>
  <c r="BE900"/>
  <c r="T900"/>
  <c r="R900"/>
  <c r="P900"/>
  <c r="BI897"/>
  <c r="BH897"/>
  <c r="BG897"/>
  <c r="BE897"/>
  <c r="T897"/>
  <c r="R897"/>
  <c r="P897"/>
  <c r="BI886"/>
  <c r="BH886"/>
  <c r="BG886"/>
  <c r="BE886"/>
  <c r="T886"/>
  <c r="R886"/>
  <c r="P886"/>
  <c r="BI876"/>
  <c r="BH876"/>
  <c r="BG876"/>
  <c r="BE876"/>
  <c r="T876"/>
  <c r="R876"/>
  <c r="P876"/>
  <c r="BI866"/>
  <c r="BH866"/>
  <c r="BG866"/>
  <c r="BE866"/>
  <c r="T866"/>
  <c r="R866"/>
  <c r="P866"/>
  <c r="BI864"/>
  <c r="BH864"/>
  <c r="BG864"/>
  <c r="BE864"/>
  <c r="T864"/>
  <c r="R864"/>
  <c r="P864"/>
  <c r="BI863"/>
  <c r="BH863"/>
  <c r="BG863"/>
  <c r="BE863"/>
  <c r="T863"/>
  <c r="R863"/>
  <c r="P863"/>
  <c r="BI861"/>
  <c r="BH861"/>
  <c r="BG861"/>
  <c r="BE861"/>
  <c r="T861"/>
  <c r="R861"/>
  <c r="P861"/>
  <c r="BI860"/>
  <c r="BH860"/>
  <c r="BG860"/>
  <c r="BE860"/>
  <c r="T860"/>
  <c r="R860"/>
  <c r="P860"/>
  <c r="BI859"/>
  <c r="BH859"/>
  <c r="BG859"/>
  <c r="BE859"/>
  <c r="T859"/>
  <c r="R859"/>
  <c r="P859"/>
  <c r="BI858"/>
  <c r="BH858"/>
  <c r="BG858"/>
  <c r="BE858"/>
  <c r="T858"/>
  <c r="R858"/>
  <c r="P858"/>
  <c r="BI857"/>
  <c r="BH857"/>
  <c r="BG857"/>
  <c r="BE857"/>
  <c r="T857"/>
  <c r="R857"/>
  <c r="P857"/>
  <c r="BI855"/>
  <c r="BH855"/>
  <c r="BG855"/>
  <c r="BE855"/>
  <c r="T855"/>
  <c r="R855"/>
  <c r="P855"/>
  <c r="BI853"/>
  <c r="BH853"/>
  <c r="BG853"/>
  <c r="BE853"/>
  <c r="T853"/>
  <c r="R853"/>
  <c r="P853"/>
  <c r="BI851"/>
  <c r="BH851"/>
  <c r="BG851"/>
  <c r="BE851"/>
  <c r="T851"/>
  <c r="R851"/>
  <c r="P851"/>
  <c r="BI848"/>
  <c r="BH848"/>
  <c r="BG848"/>
  <c r="BE848"/>
  <c r="T848"/>
  <c r="R848"/>
  <c r="P848"/>
  <c r="BI845"/>
  <c r="BH845"/>
  <c r="BG845"/>
  <c r="BE845"/>
  <c r="T845"/>
  <c r="R845"/>
  <c r="P845"/>
  <c r="BI841"/>
  <c r="BH841"/>
  <c r="BG841"/>
  <c r="BE841"/>
  <c r="T841"/>
  <c r="R841"/>
  <c r="P841"/>
  <c r="BI813"/>
  <c r="BH813"/>
  <c r="BG813"/>
  <c r="BE813"/>
  <c r="T813"/>
  <c r="R813"/>
  <c r="P813"/>
  <c r="BI795"/>
  <c r="BH795"/>
  <c r="BG795"/>
  <c r="BE795"/>
  <c r="T795"/>
  <c r="R795"/>
  <c r="P795"/>
  <c r="BI793"/>
  <c r="BH793"/>
  <c r="BG793"/>
  <c r="BE793"/>
  <c r="T793"/>
  <c r="R793"/>
  <c r="P793"/>
  <c r="BI791"/>
  <c r="BH791"/>
  <c r="BG791"/>
  <c r="BE791"/>
  <c r="T791"/>
  <c r="R791"/>
  <c r="P791"/>
  <c r="BI789"/>
  <c r="BH789"/>
  <c r="BG789"/>
  <c r="BE789"/>
  <c r="T789"/>
  <c r="R789"/>
  <c r="P789"/>
  <c r="BI787"/>
  <c r="BH787"/>
  <c r="BG787"/>
  <c r="BE787"/>
  <c r="T787"/>
  <c r="R787"/>
  <c r="P787"/>
  <c r="BI785"/>
  <c r="BH785"/>
  <c r="BG785"/>
  <c r="BE785"/>
  <c r="T785"/>
  <c r="R785"/>
  <c r="P785"/>
  <c r="BI783"/>
  <c r="BH783"/>
  <c r="BG783"/>
  <c r="BE783"/>
  <c r="T783"/>
  <c r="R783"/>
  <c r="P783"/>
  <c r="BI780"/>
  <c r="BH780"/>
  <c r="BG780"/>
  <c r="BE780"/>
  <c r="T780"/>
  <c r="R780"/>
  <c r="P780"/>
  <c r="BI779"/>
  <c r="BH779"/>
  <c r="BG779"/>
  <c r="BE779"/>
  <c r="T779"/>
  <c r="R779"/>
  <c r="P779"/>
  <c r="BI778"/>
  <c r="BH778"/>
  <c r="BG778"/>
  <c r="BE778"/>
  <c r="T778"/>
  <c r="R778"/>
  <c r="P778"/>
  <c r="BI775"/>
  <c r="BH775"/>
  <c r="BG775"/>
  <c r="BE775"/>
  <c r="T775"/>
  <c r="R775"/>
  <c r="P775"/>
  <c r="BI773"/>
  <c r="BH773"/>
  <c r="BG773"/>
  <c r="BE773"/>
  <c r="T773"/>
  <c r="R773"/>
  <c r="P773"/>
  <c r="BI765"/>
  <c r="BH765"/>
  <c r="BG765"/>
  <c r="BE765"/>
  <c r="T765"/>
  <c r="R765"/>
  <c r="P765"/>
  <c r="BI759"/>
  <c r="BH759"/>
  <c r="BG759"/>
  <c r="BE759"/>
  <c r="T759"/>
  <c r="R759"/>
  <c r="P759"/>
  <c r="BI753"/>
  <c r="BH753"/>
  <c r="BG753"/>
  <c r="BE753"/>
  <c r="T753"/>
  <c r="R753"/>
  <c r="P753"/>
  <c r="BI751"/>
  <c r="BH751"/>
  <c r="BG751"/>
  <c r="BE751"/>
  <c r="T751"/>
  <c r="R751"/>
  <c r="P751"/>
  <c r="BI745"/>
  <c r="BH745"/>
  <c r="BG745"/>
  <c r="BE745"/>
  <c r="T745"/>
  <c r="R745"/>
  <c r="P745"/>
  <c r="BI739"/>
  <c r="BH739"/>
  <c r="BG739"/>
  <c r="BE739"/>
  <c r="T739"/>
  <c r="R739"/>
  <c r="P739"/>
  <c r="BI737"/>
  <c r="BH737"/>
  <c r="BG737"/>
  <c r="BE737"/>
  <c r="T737"/>
  <c r="R737"/>
  <c r="P737"/>
  <c r="BI734"/>
  <c r="BH734"/>
  <c r="BG734"/>
  <c r="BE734"/>
  <c r="T734"/>
  <c r="R734"/>
  <c r="P734"/>
  <c r="BI731"/>
  <c r="BH731"/>
  <c r="BG731"/>
  <c r="BE731"/>
  <c r="T731"/>
  <c r="R731"/>
  <c r="P731"/>
  <c r="BI723"/>
  <c r="BH723"/>
  <c r="BG723"/>
  <c r="BE723"/>
  <c r="T723"/>
  <c r="R723"/>
  <c r="P723"/>
  <c r="BI721"/>
  <c r="BH721"/>
  <c r="BG721"/>
  <c r="BE721"/>
  <c r="T721"/>
  <c r="R721"/>
  <c r="P721"/>
  <c r="BI718"/>
  <c r="BH718"/>
  <c r="BG718"/>
  <c r="BE718"/>
  <c r="T718"/>
  <c r="R718"/>
  <c r="P718"/>
  <c r="BI717"/>
  <c r="BH717"/>
  <c r="BG717"/>
  <c r="BE717"/>
  <c r="T717"/>
  <c r="R717"/>
  <c r="P717"/>
  <c r="BI714"/>
  <c r="BH714"/>
  <c r="BG714"/>
  <c r="BE714"/>
  <c r="T714"/>
  <c r="R714"/>
  <c r="P714"/>
  <c r="BI711"/>
  <c r="BH711"/>
  <c r="BG711"/>
  <c r="BE711"/>
  <c r="T711"/>
  <c r="R711"/>
  <c r="P711"/>
  <c r="BI709"/>
  <c r="BH709"/>
  <c r="BG709"/>
  <c r="BE709"/>
  <c r="T709"/>
  <c r="R709"/>
  <c r="P709"/>
  <c r="BI706"/>
  <c r="BH706"/>
  <c r="BG706"/>
  <c r="BE706"/>
  <c r="T706"/>
  <c r="R706"/>
  <c r="P706"/>
  <c r="BI703"/>
  <c r="BH703"/>
  <c r="BG703"/>
  <c r="BE703"/>
  <c r="T703"/>
  <c r="R703"/>
  <c r="P703"/>
  <c r="BI700"/>
  <c r="BH700"/>
  <c r="BG700"/>
  <c r="BE700"/>
  <c r="T700"/>
  <c r="R700"/>
  <c r="P700"/>
  <c r="BI699"/>
  <c r="BH699"/>
  <c r="BG699"/>
  <c r="BE699"/>
  <c r="T699"/>
  <c r="R699"/>
  <c r="P699"/>
  <c r="BI693"/>
  <c r="BH693"/>
  <c r="BG693"/>
  <c r="BE693"/>
  <c r="T693"/>
  <c r="R693"/>
  <c r="P693"/>
  <c r="BI690"/>
  <c r="BH690"/>
  <c r="BG690"/>
  <c r="BE690"/>
  <c r="T690"/>
  <c r="R690"/>
  <c r="P690"/>
  <c r="BI689"/>
  <c r="BH689"/>
  <c r="BG689"/>
  <c r="BE689"/>
  <c r="T689"/>
  <c r="R689"/>
  <c r="P689"/>
  <c r="BI688"/>
  <c r="BH688"/>
  <c r="BG688"/>
  <c r="BE688"/>
  <c r="T688"/>
  <c r="R688"/>
  <c r="P688"/>
  <c r="BI685"/>
  <c r="BH685"/>
  <c r="BG685"/>
  <c r="BE685"/>
  <c r="T685"/>
  <c r="R685"/>
  <c r="P685"/>
  <c r="BI682"/>
  <c r="BH682"/>
  <c r="BG682"/>
  <c r="BE682"/>
  <c r="T682"/>
  <c r="R682"/>
  <c r="P682"/>
  <c r="BI681"/>
  <c r="BH681"/>
  <c r="BG681"/>
  <c r="BE681"/>
  <c r="T681"/>
  <c r="R681"/>
  <c r="P681"/>
  <c r="BI678"/>
  <c r="BH678"/>
  <c r="BG678"/>
  <c r="BE678"/>
  <c r="T678"/>
  <c r="R678"/>
  <c r="P678"/>
  <c r="BI675"/>
  <c r="BH675"/>
  <c r="BG675"/>
  <c r="BE675"/>
  <c r="T675"/>
  <c r="R675"/>
  <c r="P675"/>
  <c r="BI674"/>
  <c r="BH674"/>
  <c r="BG674"/>
  <c r="BE674"/>
  <c r="T674"/>
  <c r="R674"/>
  <c r="P674"/>
  <c r="BI673"/>
  <c r="BH673"/>
  <c r="BG673"/>
  <c r="BE673"/>
  <c r="T673"/>
  <c r="R673"/>
  <c r="P673"/>
  <c r="BI670"/>
  <c r="BH670"/>
  <c r="BG670"/>
  <c r="BE670"/>
  <c r="T670"/>
  <c r="R670"/>
  <c r="P670"/>
  <c r="BI664"/>
  <c r="BH664"/>
  <c r="BG664"/>
  <c r="BE664"/>
  <c r="T664"/>
  <c r="R664"/>
  <c r="P664"/>
  <c r="BI663"/>
  <c r="BH663"/>
  <c r="BG663"/>
  <c r="BE663"/>
  <c r="T663"/>
  <c r="R663"/>
  <c r="P663"/>
  <c r="BI659"/>
  <c r="BH659"/>
  <c r="BG659"/>
  <c r="BE659"/>
  <c r="T659"/>
  <c r="R659"/>
  <c r="P659"/>
  <c r="BI657"/>
  <c r="BH657"/>
  <c r="BG657"/>
  <c r="BE657"/>
  <c r="T657"/>
  <c r="R657"/>
  <c r="P657"/>
  <c r="BI656"/>
  <c r="BH656"/>
  <c r="BG656"/>
  <c r="BE656"/>
  <c r="T656"/>
  <c r="R656"/>
  <c r="P656"/>
  <c r="BI654"/>
  <c r="BH654"/>
  <c r="BG654"/>
  <c r="BE654"/>
  <c r="T654"/>
  <c r="R654"/>
  <c r="P654"/>
  <c r="BI653"/>
  <c r="BH653"/>
  <c r="BG653"/>
  <c r="BE653"/>
  <c r="T653"/>
  <c r="R653"/>
  <c r="P653"/>
  <c r="BI645"/>
  <c r="BH645"/>
  <c r="BG645"/>
  <c r="BE645"/>
  <c r="T645"/>
  <c r="R645"/>
  <c r="P645"/>
  <c r="BI643"/>
  <c r="BH643"/>
  <c r="BG643"/>
  <c r="BE643"/>
  <c r="T643"/>
  <c r="R643"/>
  <c r="P643"/>
  <c r="BI640"/>
  <c r="BH640"/>
  <c r="BG640"/>
  <c r="BE640"/>
  <c r="T640"/>
  <c r="R640"/>
  <c r="P640"/>
  <c r="BI639"/>
  <c r="BH639"/>
  <c r="BG639"/>
  <c r="BE639"/>
  <c r="T639"/>
  <c r="R639"/>
  <c r="P639"/>
  <c r="BI638"/>
  <c r="BH638"/>
  <c r="BG638"/>
  <c r="BE638"/>
  <c r="T638"/>
  <c r="R638"/>
  <c r="P638"/>
  <c r="BI636"/>
  <c r="BH636"/>
  <c r="BG636"/>
  <c r="BE636"/>
  <c r="T636"/>
  <c r="R636"/>
  <c r="P636"/>
  <c r="BI634"/>
  <c r="BH634"/>
  <c r="BG634"/>
  <c r="BE634"/>
  <c r="T634"/>
  <c r="R634"/>
  <c r="P634"/>
  <c r="BI632"/>
  <c r="BH632"/>
  <c r="BG632"/>
  <c r="BE632"/>
  <c r="T632"/>
  <c r="R632"/>
  <c r="P632"/>
  <c r="BI630"/>
  <c r="BH630"/>
  <c r="BG630"/>
  <c r="BE630"/>
  <c r="T630"/>
  <c r="R630"/>
  <c r="P630"/>
  <c r="BI629"/>
  <c r="BH629"/>
  <c r="BG629"/>
  <c r="BE629"/>
  <c r="T629"/>
  <c r="R629"/>
  <c r="P629"/>
  <c r="BI628"/>
  <c r="BH628"/>
  <c r="BG628"/>
  <c r="BE628"/>
  <c r="T628"/>
  <c r="R628"/>
  <c r="P628"/>
  <c r="BI626"/>
  <c r="BH626"/>
  <c r="BG626"/>
  <c r="BE626"/>
  <c r="T626"/>
  <c r="R626"/>
  <c r="P626"/>
  <c r="BI625"/>
  <c r="BH625"/>
  <c r="BG625"/>
  <c r="BE625"/>
  <c r="T625"/>
  <c r="R625"/>
  <c r="P625"/>
  <c r="BI623"/>
  <c r="BH623"/>
  <c r="BG623"/>
  <c r="BE623"/>
  <c r="T623"/>
  <c r="R623"/>
  <c r="P623"/>
  <c r="BI622"/>
  <c r="BH622"/>
  <c r="BG622"/>
  <c r="BE622"/>
  <c r="T622"/>
  <c r="R622"/>
  <c r="P622"/>
  <c r="BI621"/>
  <c r="BH621"/>
  <c r="BG621"/>
  <c r="BE621"/>
  <c r="T621"/>
  <c r="R621"/>
  <c r="P621"/>
  <c r="BI619"/>
  <c r="BH619"/>
  <c r="BG619"/>
  <c r="BE619"/>
  <c r="T619"/>
  <c r="R619"/>
  <c r="P619"/>
  <c r="BI618"/>
  <c r="BH618"/>
  <c r="BG618"/>
  <c r="BE618"/>
  <c r="T618"/>
  <c r="R618"/>
  <c r="P618"/>
  <c r="BI616"/>
  <c r="BH616"/>
  <c r="BG616"/>
  <c r="BE616"/>
  <c r="T616"/>
  <c r="R616"/>
  <c r="P616"/>
  <c r="BI614"/>
  <c r="BH614"/>
  <c r="BG614"/>
  <c r="BE614"/>
  <c r="T614"/>
  <c r="R614"/>
  <c r="P614"/>
  <c r="BI613"/>
  <c r="BH613"/>
  <c r="BG613"/>
  <c r="BE613"/>
  <c r="T613"/>
  <c r="R613"/>
  <c r="P613"/>
  <c r="BI610"/>
  <c r="BH610"/>
  <c r="BG610"/>
  <c r="BE610"/>
  <c r="T610"/>
  <c r="R610"/>
  <c r="P610"/>
  <c r="BI609"/>
  <c r="BH609"/>
  <c r="BG609"/>
  <c r="BE609"/>
  <c r="T609"/>
  <c r="R609"/>
  <c r="P609"/>
  <c r="BI607"/>
  <c r="BH607"/>
  <c r="BG607"/>
  <c r="BE607"/>
  <c r="T607"/>
  <c r="R607"/>
  <c r="P607"/>
  <c r="BI606"/>
  <c r="BH606"/>
  <c r="BG606"/>
  <c r="BE606"/>
  <c r="T606"/>
  <c r="R606"/>
  <c r="P606"/>
  <c r="BI603"/>
  <c r="BH603"/>
  <c r="BG603"/>
  <c r="BE603"/>
  <c r="T603"/>
  <c r="R603"/>
  <c r="P603"/>
  <c r="BI602"/>
  <c r="BH602"/>
  <c r="BG602"/>
  <c r="BE602"/>
  <c r="T602"/>
  <c r="R602"/>
  <c r="P602"/>
  <c r="BI601"/>
  <c r="BH601"/>
  <c r="BG601"/>
  <c r="BE601"/>
  <c r="T601"/>
  <c r="R601"/>
  <c r="P601"/>
  <c r="BI599"/>
  <c r="BH599"/>
  <c r="BG599"/>
  <c r="BE599"/>
  <c r="T599"/>
  <c r="R599"/>
  <c r="P599"/>
  <c r="BI596"/>
  <c r="BH596"/>
  <c r="BG596"/>
  <c r="BE596"/>
  <c r="T596"/>
  <c r="R596"/>
  <c r="P596"/>
  <c r="BI595"/>
  <c r="BH595"/>
  <c r="BG595"/>
  <c r="BE595"/>
  <c r="T595"/>
  <c r="R595"/>
  <c r="P595"/>
  <c r="BI593"/>
  <c r="BH593"/>
  <c r="BG593"/>
  <c r="BE593"/>
  <c r="T593"/>
  <c r="R593"/>
  <c r="P593"/>
  <c r="BI591"/>
  <c r="BH591"/>
  <c r="BG591"/>
  <c r="BE591"/>
  <c r="T591"/>
  <c r="R591"/>
  <c r="P591"/>
  <c r="BI590"/>
  <c r="BH590"/>
  <c r="BG590"/>
  <c r="BE590"/>
  <c r="T590"/>
  <c r="R590"/>
  <c r="P590"/>
  <c r="BI588"/>
  <c r="BH588"/>
  <c r="BG588"/>
  <c r="BE588"/>
  <c r="T588"/>
  <c r="R588"/>
  <c r="P588"/>
  <c r="BI586"/>
  <c r="BH586"/>
  <c r="BG586"/>
  <c r="BE586"/>
  <c r="T586"/>
  <c r="R586"/>
  <c r="P586"/>
  <c r="BI585"/>
  <c r="BH585"/>
  <c r="BG585"/>
  <c r="BE585"/>
  <c r="T585"/>
  <c r="R585"/>
  <c r="P585"/>
  <c r="BI581"/>
  <c r="BH581"/>
  <c r="BG581"/>
  <c r="BE581"/>
  <c r="T581"/>
  <c r="R581"/>
  <c r="P581"/>
  <c r="BI578"/>
  <c r="BH578"/>
  <c r="BG578"/>
  <c r="BE578"/>
  <c r="T578"/>
  <c r="R578"/>
  <c r="P578"/>
  <c r="BI574"/>
  <c r="BH574"/>
  <c r="BG574"/>
  <c r="BE574"/>
  <c r="T574"/>
  <c r="R574"/>
  <c r="P574"/>
  <c r="BI568"/>
  <c r="BH568"/>
  <c r="BG568"/>
  <c r="BE568"/>
  <c r="T568"/>
  <c r="R568"/>
  <c r="P568"/>
  <c r="BI562"/>
  <c r="BH562"/>
  <c r="BG562"/>
  <c r="BE562"/>
  <c r="T562"/>
  <c r="R562"/>
  <c r="P562"/>
  <c r="BI559"/>
  <c r="BH559"/>
  <c r="BG559"/>
  <c r="BE559"/>
  <c r="T559"/>
  <c r="R559"/>
  <c r="P559"/>
  <c r="BI556"/>
  <c r="BH556"/>
  <c r="BG556"/>
  <c r="BE556"/>
  <c r="T556"/>
  <c r="R556"/>
  <c r="P556"/>
  <c r="BI554"/>
  <c r="BH554"/>
  <c r="BG554"/>
  <c r="BE554"/>
  <c r="T554"/>
  <c r="R554"/>
  <c r="P554"/>
  <c r="BI551"/>
  <c r="BH551"/>
  <c r="BG551"/>
  <c r="BE551"/>
  <c r="T551"/>
  <c r="R551"/>
  <c r="P551"/>
  <c r="BI549"/>
  <c r="BH549"/>
  <c r="BG549"/>
  <c r="BE549"/>
  <c r="T549"/>
  <c r="R549"/>
  <c r="P549"/>
  <c r="BI547"/>
  <c r="BH547"/>
  <c r="BG547"/>
  <c r="BE547"/>
  <c r="T547"/>
  <c r="R547"/>
  <c r="P547"/>
  <c r="BI546"/>
  <c r="BH546"/>
  <c r="BG546"/>
  <c r="BE546"/>
  <c r="T546"/>
  <c r="R546"/>
  <c r="P546"/>
  <c r="BI544"/>
  <c r="BH544"/>
  <c r="BG544"/>
  <c r="BE544"/>
  <c r="T544"/>
  <c r="R544"/>
  <c r="P544"/>
  <c r="BI536"/>
  <c r="BH536"/>
  <c r="BG536"/>
  <c r="BE536"/>
  <c r="T536"/>
  <c r="R536"/>
  <c r="P536"/>
  <c r="BI534"/>
  <c r="BH534"/>
  <c r="BG534"/>
  <c r="BE534"/>
  <c r="T534"/>
  <c r="R534"/>
  <c r="P534"/>
  <c r="BI526"/>
  <c r="BH526"/>
  <c r="BG526"/>
  <c r="BE526"/>
  <c r="T526"/>
  <c r="R526"/>
  <c r="P526"/>
  <c r="BI523"/>
  <c r="BH523"/>
  <c r="BG523"/>
  <c r="BE523"/>
  <c r="T523"/>
  <c r="R523"/>
  <c r="P523"/>
  <c r="BI522"/>
  <c r="BH522"/>
  <c r="BG522"/>
  <c r="BE522"/>
  <c r="T522"/>
  <c r="R522"/>
  <c r="P522"/>
  <c r="BI520"/>
  <c r="BH520"/>
  <c r="BG520"/>
  <c r="BE520"/>
  <c r="T520"/>
  <c r="R520"/>
  <c r="P520"/>
  <c r="BI518"/>
  <c r="BH518"/>
  <c r="BG518"/>
  <c r="BE518"/>
  <c r="T518"/>
  <c r="R518"/>
  <c r="P518"/>
  <c r="BI515"/>
  <c r="BH515"/>
  <c r="BG515"/>
  <c r="BE515"/>
  <c r="T515"/>
  <c r="R515"/>
  <c r="P515"/>
  <c r="BI512"/>
  <c r="BH512"/>
  <c r="BG512"/>
  <c r="BE512"/>
  <c r="T512"/>
  <c r="R512"/>
  <c r="P512"/>
  <c r="BI511"/>
  <c r="BH511"/>
  <c r="BG511"/>
  <c r="BE511"/>
  <c r="T511"/>
  <c r="R511"/>
  <c r="P511"/>
  <c r="BI509"/>
  <c r="BH509"/>
  <c r="BG509"/>
  <c r="BE509"/>
  <c r="T509"/>
  <c r="R509"/>
  <c r="P509"/>
  <c r="BI506"/>
  <c r="BH506"/>
  <c r="BG506"/>
  <c r="BE506"/>
  <c r="T506"/>
  <c r="R506"/>
  <c r="P506"/>
  <c r="BI503"/>
  <c r="BH503"/>
  <c r="BG503"/>
  <c r="BE503"/>
  <c r="T503"/>
  <c r="R503"/>
  <c r="P503"/>
  <c r="BI500"/>
  <c r="BH500"/>
  <c r="BG500"/>
  <c r="BE500"/>
  <c r="T500"/>
  <c r="R500"/>
  <c r="P500"/>
  <c r="BI496"/>
  <c r="BH496"/>
  <c r="BG496"/>
  <c r="BE496"/>
  <c r="T496"/>
  <c r="R496"/>
  <c r="P496"/>
  <c r="BI490"/>
  <c r="BH490"/>
  <c r="BG490"/>
  <c r="BE490"/>
  <c r="T490"/>
  <c r="R490"/>
  <c r="P490"/>
  <c r="BI487"/>
  <c r="BH487"/>
  <c r="BG487"/>
  <c r="BE487"/>
  <c r="T487"/>
  <c r="R487"/>
  <c r="P487"/>
  <c r="BI481"/>
  <c r="BH481"/>
  <c r="BG481"/>
  <c r="BE481"/>
  <c r="T481"/>
  <c r="R481"/>
  <c r="P481"/>
  <c r="BI477"/>
  <c r="BH477"/>
  <c r="BG477"/>
  <c r="BE477"/>
  <c r="T477"/>
  <c r="R477"/>
  <c r="P477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4"/>
  <c r="BH464"/>
  <c r="BG464"/>
  <c r="BE464"/>
  <c r="T464"/>
  <c r="R464"/>
  <c r="P464"/>
  <c r="BI458"/>
  <c r="BH458"/>
  <c r="BG458"/>
  <c r="BE458"/>
  <c r="T458"/>
  <c r="R458"/>
  <c r="P458"/>
  <c r="BI455"/>
  <c r="BH455"/>
  <c r="BG455"/>
  <c r="BE455"/>
  <c r="T455"/>
  <c r="R455"/>
  <c r="P455"/>
  <c r="BI451"/>
  <c r="BH451"/>
  <c r="BG451"/>
  <c r="BE451"/>
  <c r="T451"/>
  <c r="R451"/>
  <c r="P451"/>
  <c r="BI445"/>
  <c r="BH445"/>
  <c r="BG445"/>
  <c r="BE445"/>
  <c r="T445"/>
  <c r="R445"/>
  <c r="P445"/>
  <c r="BI442"/>
  <c r="BH442"/>
  <c r="BG442"/>
  <c r="BE442"/>
  <c r="T442"/>
  <c r="R442"/>
  <c r="P442"/>
  <c r="BI441"/>
  <c r="BH441"/>
  <c r="BG441"/>
  <c r="BE441"/>
  <c r="T441"/>
  <c r="R441"/>
  <c r="P441"/>
  <c r="BI435"/>
  <c r="BH435"/>
  <c r="BG435"/>
  <c r="BE435"/>
  <c r="T435"/>
  <c r="R435"/>
  <c r="P435"/>
  <c r="BI431"/>
  <c r="BH431"/>
  <c r="BG431"/>
  <c r="BE431"/>
  <c r="T431"/>
  <c r="R431"/>
  <c r="P431"/>
  <c r="BI429"/>
  <c r="BH429"/>
  <c r="BG429"/>
  <c r="BE429"/>
  <c r="T429"/>
  <c r="R429"/>
  <c r="P429"/>
  <c r="BI427"/>
  <c r="BH427"/>
  <c r="BG427"/>
  <c r="BE427"/>
  <c r="T427"/>
  <c r="R427"/>
  <c r="P427"/>
  <c r="BI421"/>
  <c r="BH421"/>
  <c r="BG421"/>
  <c r="BE421"/>
  <c r="T421"/>
  <c r="R421"/>
  <c r="P421"/>
  <c r="BI419"/>
  <c r="BH419"/>
  <c r="BG419"/>
  <c r="BE419"/>
  <c r="T419"/>
  <c r="R419"/>
  <c r="P419"/>
  <c r="BI415"/>
  <c r="BH415"/>
  <c r="BG415"/>
  <c r="BE415"/>
  <c r="T415"/>
  <c r="R415"/>
  <c r="P415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7"/>
  <c r="BH407"/>
  <c r="BG407"/>
  <c r="BE407"/>
  <c r="T407"/>
  <c r="R407"/>
  <c r="P407"/>
  <c r="BI406"/>
  <c r="BH406"/>
  <c r="BG406"/>
  <c r="BE406"/>
  <c r="T406"/>
  <c r="R406"/>
  <c r="P406"/>
  <c r="BI404"/>
  <c r="BH404"/>
  <c r="BG404"/>
  <c r="BE404"/>
  <c r="T404"/>
  <c r="R404"/>
  <c r="P404"/>
  <c r="BI403"/>
  <c r="BH403"/>
  <c r="BG403"/>
  <c r="BE403"/>
  <c r="T403"/>
  <c r="R403"/>
  <c r="P403"/>
  <c r="BI396"/>
  <c r="BH396"/>
  <c r="BG396"/>
  <c r="BE396"/>
  <c r="T396"/>
  <c r="R396"/>
  <c r="P396"/>
  <c r="BI390"/>
  <c r="BH390"/>
  <c r="BG390"/>
  <c r="BE390"/>
  <c r="T390"/>
  <c r="R390"/>
  <c r="P390"/>
  <c r="BI388"/>
  <c r="BH388"/>
  <c r="BG388"/>
  <c r="BE388"/>
  <c r="T388"/>
  <c r="R388"/>
  <c r="P388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4"/>
  <c r="BH374"/>
  <c r="BG374"/>
  <c r="BE374"/>
  <c r="T374"/>
  <c r="R374"/>
  <c r="P374"/>
  <c r="BI368"/>
  <c r="BH368"/>
  <c r="BG368"/>
  <c r="BE368"/>
  <c r="T368"/>
  <c r="R368"/>
  <c r="P368"/>
  <c r="BI365"/>
  <c r="BH365"/>
  <c r="BG365"/>
  <c r="BE365"/>
  <c r="T365"/>
  <c r="R365"/>
  <c r="P365"/>
  <c r="BI362"/>
  <c r="BH362"/>
  <c r="BG362"/>
  <c r="BE362"/>
  <c r="T362"/>
  <c r="R362"/>
  <c r="P362"/>
  <c r="BI358"/>
  <c r="BH358"/>
  <c r="BG358"/>
  <c r="BE358"/>
  <c r="T358"/>
  <c r="R358"/>
  <c r="P358"/>
  <c r="BI352"/>
  <c r="BH352"/>
  <c r="BG352"/>
  <c r="BE352"/>
  <c r="T352"/>
  <c r="R352"/>
  <c r="P352"/>
  <c r="BI346"/>
  <c r="BH346"/>
  <c r="BG346"/>
  <c r="BE346"/>
  <c r="T346"/>
  <c r="R346"/>
  <c r="P346"/>
  <c r="BI340"/>
  <c r="BH340"/>
  <c r="BG340"/>
  <c r="BE340"/>
  <c r="T340"/>
  <c r="R340"/>
  <c r="P340"/>
  <c r="BI334"/>
  <c r="BH334"/>
  <c r="BG334"/>
  <c r="BE334"/>
  <c r="T334"/>
  <c r="R334"/>
  <c r="P334"/>
  <c r="BI328"/>
  <c r="BH328"/>
  <c r="BG328"/>
  <c r="BE328"/>
  <c r="T328"/>
  <c r="R328"/>
  <c r="P328"/>
  <c r="BI325"/>
  <c r="BH325"/>
  <c r="BG325"/>
  <c r="BE325"/>
  <c r="T325"/>
  <c r="R325"/>
  <c r="P325"/>
  <c r="BI322"/>
  <c r="BH322"/>
  <c r="BG322"/>
  <c r="BE322"/>
  <c r="T322"/>
  <c r="R322"/>
  <c r="P322"/>
  <c r="BI308"/>
  <c r="BH308"/>
  <c r="BG308"/>
  <c r="BE308"/>
  <c r="T308"/>
  <c r="R308"/>
  <c r="P308"/>
  <c r="BI294"/>
  <c r="BH294"/>
  <c r="BG294"/>
  <c r="BE294"/>
  <c r="T294"/>
  <c r="R294"/>
  <c r="P294"/>
  <c r="BI292"/>
  <c r="BH292"/>
  <c r="BG292"/>
  <c r="BE292"/>
  <c r="T292"/>
  <c r="R292"/>
  <c r="P292"/>
  <c r="BI289"/>
  <c r="BH289"/>
  <c r="BG289"/>
  <c r="BE289"/>
  <c r="T289"/>
  <c r="R289"/>
  <c r="P289"/>
  <c r="BI283"/>
  <c r="BH283"/>
  <c r="BG283"/>
  <c r="BE283"/>
  <c r="T283"/>
  <c r="R283"/>
  <c r="P283"/>
  <c r="BI277"/>
  <c r="BH277"/>
  <c r="BG277"/>
  <c r="BE277"/>
  <c r="T277"/>
  <c r="R277"/>
  <c r="P277"/>
  <c r="BI271"/>
  <c r="BH271"/>
  <c r="BG271"/>
  <c r="BE271"/>
  <c r="T271"/>
  <c r="R271"/>
  <c r="P271"/>
  <c r="BI263"/>
  <c r="BH263"/>
  <c r="BG263"/>
  <c r="BE263"/>
  <c r="T263"/>
  <c r="R263"/>
  <c r="P263"/>
  <c r="BI259"/>
  <c r="BH259"/>
  <c r="BG259"/>
  <c r="BE259"/>
  <c r="T259"/>
  <c r="R259"/>
  <c r="P259"/>
  <c r="BI251"/>
  <c r="BH251"/>
  <c r="BG251"/>
  <c r="BE251"/>
  <c r="T251"/>
  <c r="R251"/>
  <c r="P251"/>
  <c r="BI232"/>
  <c r="BH232"/>
  <c r="BG232"/>
  <c r="BE232"/>
  <c r="T232"/>
  <c r="R232"/>
  <c r="P232"/>
  <c r="BI227"/>
  <c r="BH227"/>
  <c r="BG227"/>
  <c r="BE227"/>
  <c r="T227"/>
  <c r="R227"/>
  <c r="P227"/>
  <c r="BI208"/>
  <c r="BH208"/>
  <c r="BG208"/>
  <c r="BE208"/>
  <c r="T208"/>
  <c r="R208"/>
  <c r="P208"/>
  <c r="BI200"/>
  <c r="BH200"/>
  <c r="BG200"/>
  <c r="BE200"/>
  <c r="T200"/>
  <c r="R200"/>
  <c r="P200"/>
  <c r="BI198"/>
  <c r="BH198"/>
  <c r="BG198"/>
  <c r="BE198"/>
  <c r="T198"/>
  <c r="R198"/>
  <c r="P198"/>
  <c r="BI184"/>
  <c r="BH184"/>
  <c r="BG184"/>
  <c r="BE184"/>
  <c r="T184"/>
  <c r="R184"/>
  <c r="P184"/>
  <c r="BI170"/>
  <c r="BH170"/>
  <c r="BG170"/>
  <c r="BE170"/>
  <c r="T170"/>
  <c r="R170"/>
  <c r="P170"/>
  <c r="BI166"/>
  <c r="BH166"/>
  <c r="BG166"/>
  <c r="BE166"/>
  <c r="T166"/>
  <c r="R166"/>
  <c r="P166"/>
  <c r="BI164"/>
  <c r="BH164"/>
  <c r="BG164"/>
  <c r="BE164"/>
  <c r="T164"/>
  <c r="R164"/>
  <c r="P164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F143"/>
  <c r="E141"/>
  <c r="F89"/>
  <c r="E87"/>
  <c r="J24"/>
  <c r="E24"/>
  <c r="J146"/>
  <c r="J23"/>
  <c r="J21"/>
  <c r="E21"/>
  <c r="J145"/>
  <c r="J20"/>
  <c r="J18"/>
  <c r="E18"/>
  <c r="F92"/>
  <c r="J17"/>
  <c r="J15"/>
  <c r="E15"/>
  <c r="F91"/>
  <c r="J14"/>
  <c r="J12"/>
  <c r="J143"/>
  <c r="E7"/>
  <c r="E85"/>
  <c i="1" r="L90"/>
  <c r="AM90"/>
  <c r="AM89"/>
  <c r="L89"/>
  <c r="AM87"/>
  <c r="L87"/>
  <c r="L85"/>
  <c r="L84"/>
  <c i="2" r="BK1353"/>
  <c r="J1092"/>
  <c r="BK1066"/>
  <c r="J813"/>
  <c r="J1624"/>
  <c r="BK1147"/>
  <c r="J793"/>
  <c r="J709"/>
  <c r="BK431"/>
  <c r="BK155"/>
  <c r="J1610"/>
  <c r="J1546"/>
  <c r="J1402"/>
  <c r="J1580"/>
  <c r="BK886"/>
  <c r="BK853"/>
  <c r="J467"/>
  <c r="J411"/>
  <c r="BK325"/>
  <c r="BK184"/>
  <c r="BK1525"/>
  <c r="J1446"/>
  <c r="BK1477"/>
  <c r="BK1436"/>
  <c r="BK1112"/>
  <c r="J857"/>
  <c r="BK753"/>
  <c r="BK1182"/>
  <c r="BK690"/>
  <c r="BK629"/>
  <c r="BK596"/>
  <c r="J562"/>
  <c r="J487"/>
  <c r="BK429"/>
  <c r="J383"/>
  <c r="BK294"/>
  <c r="J152"/>
  <c r="J1008"/>
  <c r="BK711"/>
  <c r="BK544"/>
  <c r="J1312"/>
  <c r="J1170"/>
  <c r="BK1246"/>
  <c r="J1246"/>
  <c r="J1081"/>
  <c r="J934"/>
  <c r="J848"/>
  <c r="J1359"/>
  <c r="J1000"/>
  <c r="BK791"/>
  <c r="J1564"/>
  <c r="J1430"/>
  <c r="BK1294"/>
  <c r="J1408"/>
  <c r="BK1624"/>
  <c r="BK1770"/>
  <c r="J1635"/>
  <c r="J1562"/>
  <c r="J1435"/>
  <c r="BK1129"/>
  <c r="J1043"/>
  <c r="J964"/>
  <c r="J515"/>
  <c r="J471"/>
  <c r="J435"/>
  <c r="J407"/>
  <c r="J374"/>
  <c r="BK277"/>
  <c r="J157"/>
  <c r="BK1507"/>
  <c r="BK1500"/>
  <c r="BK586"/>
  <c r="BK551"/>
  <c r="BK503"/>
  <c r="BK1435"/>
  <c r="J723"/>
  <c r="J685"/>
  <c r="BK259"/>
  <c r="J1286"/>
  <c r="BK1286"/>
  <c r="BK1222"/>
  <c r="BK1876"/>
  <c r="BK1097"/>
  <c r="BK1888"/>
  <c r="J1222"/>
  <c r="J1167"/>
  <c r="BK1106"/>
  <c r="BK1076"/>
  <c r="J851"/>
  <c r="J1882"/>
  <c r="BK1635"/>
  <c r="BK1163"/>
  <c r="J1084"/>
  <c r="BK954"/>
  <c r="J1584"/>
  <c r="BK1858"/>
  <c r="J1701"/>
  <c r="J1104"/>
  <c r="J1019"/>
  <c r="BK930"/>
  <c r="BK745"/>
  <c r="BK670"/>
  <c r="J625"/>
  <c r="BK619"/>
  <c r="BK549"/>
  <c r="J464"/>
  <c r="J277"/>
  <c r="J200"/>
  <c r="J1594"/>
  <c r="J1588"/>
  <c r="J1399"/>
  <c r="J1440"/>
  <c r="BK855"/>
  <c r="J779"/>
  <c r="J753"/>
  <c r="BK703"/>
  <c r="BK681"/>
  <c r="J639"/>
  <c r="BK622"/>
  <c r="J607"/>
  <c r="J593"/>
  <c r="BK556"/>
  <c r="J520"/>
  <c r="J490"/>
  <c r="J451"/>
  <c r="BK419"/>
  <c r="J362"/>
  <c r="BK283"/>
  <c r="J160"/>
  <c r="J1500"/>
  <c r="BK1454"/>
  <c r="J621"/>
  <c r="J602"/>
  <c r="BK581"/>
  <c r="BK536"/>
  <c r="BK500"/>
  <c r="J421"/>
  <c r="J381"/>
  <c r="BK292"/>
  <c r="BK200"/>
  <c r="J1392"/>
  <c r="J1182"/>
  <c r="BK562"/>
  <c r="J385"/>
  <c r="BK1398"/>
  <c r="BK1175"/>
  <c r="J1139"/>
  <c r="J1106"/>
  <c r="BK585"/>
  <c r="BK451"/>
  <c r="BK412"/>
  <c r="J325"/>
  <c r="J166"/>
  <c r="J1337"/>
  <c r="J903"/>
  <c r="BK640"/>
  <c r="J585"/>
  <c r="J263"/>
  <c r="BK1185"/>
  <c r="J1226"/>
  <c r="J1257"/>
  <c r="J1539"/>
  <c r="J1178"/>
  <c r="BK1084"/>
  <c r="BK1056"/>
  <c r="J864"/>
  <c r="BK1089"/>
  <c r="J858"/>
  <c r="J1318"/>
  <c r="BK1256"/>
  <c r="BK1133"/>
  <c r="BK860"/>
  <c r="BK469"/>
  <c r="J271"/>
  <c r="J1576"/>
  <c r="J1331"/>
  <c r="J1893"/>
  <c r="BK1792"/>
  <c r="BK1257"/>
  <c r="BK1539"/>
  <c r="BK1144"/>
  <c r="J1061"/>
  <c r="J933"/>
  <c r="BK795"/>
  <c r="BK731"/>
  <c r="BK1399"/>
  <c r="J1179"/>
  <c r="BK1115"/>
  <c r="J1071"/>
  <c r="J948"/>
  <c r="BK861"/>
  <c r="J1353"/>
  <c r="BK1170"/>
  <c r="J1089"/>
  <c r="BK1008"/>
  <c r="BK922"/>
  <c r="J1266"/>
  <c r="BK1668"/>
  <c r="J1144"/>
  <c r="BK974"/>
  <c r="J787"/>
  <c r="BK734"/>
  <c r="BK623"/>
  <c r="J606"/>
  <c r="BK455"/>
  <c r="J1604"/>
  <c r="J1121"/>
  <c r="BK1025"/>
  <c r="J974"/>
  <c r="BK857"/>
  <c r="J785"/>
  <c r="J745"/>
  <c r="J693"/>
  <c r="BK674"/>
  <c r="J629"/>
  <c r="J613"/>
  <c r="J591"/>
  <c r="BK547"/>
  <c r="J1462"/>
  <c r="BK522"/>
  <c r="J477"/>
  <c r="J409"/>
  <c r="J346"/>
  <c r="J1452"/>
  <c r="J1377"/>
  <c r="J900"/>
  <c r="BK574"/>
  <c r="BK415"/>
  <c r="J308"/>
  <c r="BK1377"/>
  <c r="BK1142"/>
  <c r="BK1101"/>
  <c r="BK1090"/>
  <c r="J1074"/>
  <c r="BK1021"/>
  <c r="J954"/>
  <c r="BK1389"/>
  <c r="J1064"/>
  <c r="J930"/>
  <c r="J765"/>
  <c r="J721"/>
  <c r="J654"/>
  <c r="BK613"/>
  <c r="J590"/>
  <c r="J469"/>
  <c r="BK427"/>
  <c r="J358"/>
  <c r="J283"/>
  <c r="BK1408"/>
  <c r="J1165"/>
  <c r="J1884"/>
  <c r="J1202"/>
  <c r="J1135"/>
  <c r="BK1009"/>
  <c r="BK934"/>
  <c r="BK1562"/>
  <c r="J601"/>
  <c r="J419"/>
  <c r="BK166"/>
  <c r="BK1614"/>
  <c r="BK1546"/>
  <c r="BK1701"/>
  <c r="BK1414"/>
  <c r="J1888"/>
  <c r="BK1789"/>
  <c r="J1614"/>
  <c r="BK1568"/>
  <c r="BK1462"/>
  <c r="BK1155"/>
  <c r="J1099"/>
  <c r="BK1019"/>
  <c r="J861"/>
  <c r="BK793"/>
  <c r="BK737"/>
  <c r="J700"/>
  <c r="J675"/>
  <c r="BK654"/>
  <c r="BK626"/>
  <c r="J1891"/>
  <c r="J1216"/>
  <c r="BK1093"/>
  <c r="BK1043"/>
  <c r="BK984"/>
  <c r="J1734"/>
  <c r="BK1325"/>
  <c r="J1787"/>
  <c r="J1294"/>
  <c r="J1101"/>
  <c r="J853"/>
  <c r="BK700"/>
  <c r="BK636"/>
  <c r="J609"/>
  <c r="BK1885"/>
  <c r="J1784"/>
  <c r="J1300"/>
  <c r="J1572"/>
  <c r="J1471"/>
  <c r="BK657"/>
  <c r="BK625"/>
  <c r="BK602"/>
  <c r="J544"/>
  <c r="J500"/>
  <c r="BK464"/>
  <c r="J429"/>
  <c r="BK396"/>
  <c r="BK358"/>
  <c r="BK289"/>
  <c r="BK1532"/>
  <c r="J1493"/>
  <c r="J1481"/>
  <c r="J1250"/>
  <c r="BK1083"/>
  <c r="BK858"/>
  <c r="J773"/>
  <c r="J718"/>
  <c r="J703"/>
  <c r="J663"/>
  <c r="BK639"/>
  <c r="J628"/>
  <c r="BK601"/>
  <c r="BK518"/>
  <c r="J455"/>
  <c r="BK411"/>
  <c r="J289"/>
  <c r="J198"/>
  <c r="J1097"/>
  <c r="J1076"/>
  <c r="BK1005"/>
  <c r="J922"/>
  <c r="J1127"/>
  <c r="J1058"/>
  <c r="J1003"/>
  <c r="J759"/>
  <c r="BK706"/>
  <c r="J618"/>
  <c r="J595"/>
  <c r="J522"/>
  <c r="J415"/>
  <c r="BK385"/>
  <c r="J292"/>
  <c r="J170"/>
  <c r="J855"/>
  <c r="J714"/>
  <c r="BK632"/>
  <c r="J396"/>
  <c r="J1190"/>
  <c r="J1118"/>
  <c r="BK1202"/>
  <c r="BK1011"/>
  <c r="BK1576"/>
  <c r="J1770"/>
  <c r="BK1071"/>
  <c r="J775"/>
  <c r="J653"/>
  <c r="J578"/>
  <c r="J368"/>
  <c r="BK1734"/>
  <c r="BK1584"/>
  <c r="BK1430"/>
  <c r="BK1825"/>
  <c r="BK1767"/>
  <c r="J1560"/>
  <c r="J1158"/>
  <c r="BK1064"/>
  <c r="J914"/>
  <c r="BK628"/>
  <c r="J603"/>
  <c r="J551"/>
  <c r="BK512"/>
  <c r="BK1468"/>
  <c r="J681"/>
  <c r="J634"/>
  <c r="BK609"/>
  <c r="J340"/>
  <c r="BK1440"/>
  <c r="BK1331"/>
  <c r="J554"/>
  <c r="BK322"/>
  <c r="BK1165"/>
  <c r="J1108"/>
  <c r="BK789"/>
  <c r="BK717"/>
  <c r="J616"/>
  <c r="BK554"/>
  <c r="J689"/>
  <c r="J536"/>
  <c r="BK1124"/>
  <c r="BK1178"/>
  <c r="BK1061"/>
  <c r="BK903"/>
  <c r="J1792"/>
  <c r="BK1882"/>
  <c r="J1325"/>
  <c r="BK1169"/>
  <c r="J1070"/>
  <c r="BK1000"/>
  <c r="BK1572"/>
  <c r="BK1306"/>
  <c r="BK1784"/>
  <c r="BK1171"/>
  <c r="BK1086"/>
  <c r="J886"/>
  <c r="BK751"/>
  <c r="BK693"/>
  <c r="BK663"/>
  <c r="BK621"/>
  <c r="J596"/>
  <c r="BK506"/>
  <c r="J294"/>
  <c r="J1767"/>
  <c r="J1600"/>
  <c r="BK1179"/>
  <c r="J1093"/>
  <c r="BK606"/>
  <c r="BK568"/>
  <c r="J526"/>
  <c r="BK509"/>
  <c r="BK487"/>
  <c r="J442"/>
  <c r="J406"/>
  <c r="BK381"/>
  <c r="BK334"/>
  <c r="J227"/>
  <c r="BK1518"/>
  <c r="J1507"/>
  <c r="J1468"/>
  <c r="BK1226"/>
  <c r="J1129"/>
  <c r="BK1053"/>
  <c r="J791"/>
  <c r="BK759"/>
  <c r="J711"/>
  <c r="BK675"/>
  <c r="BK656"/>
  <c r="BK643"/>
  <c r="J632"/>
  <c r="BK618"/>
  <c r="BK593"/>
  <c r="BK534"/>
  <c r="J506"/>
  <c r="J431"/>
  <c r="BK407"/>
  <c r="J334"/>
  <c r="J155"/>
  <c r="J1414"/>
  <c r="J1344"/>
  <c r="J866"/>
  <c r="BK578"/>
  <c r="J546"/>
  <c r="BK383"/>
  <c r="BK1457"/>
  <c r="J1365"/>
  <c r="J678"/>
  <c r="J614"/>
  <c r="J586"/>
  <c r="J496"/>
  <c r="BK445"/>
  <c r="BK409"/>
  <c r="BK352"/>
  <c r="BK1560"/>
  <c r="J1256"/>
  <c r="J1147"/>
  <c r="BK1058"/>
  <c r="J897"/>
  <c r="J1885"/>
  <c r="BK1337"/>
  <c r="J1196"/>
  <c r="BK851"/>
  <c r="BK765"/>
  <c r="BK685"/>
  <c r="J643"/>
  <c r="BK616"/>
  <c r="J534"/>
  <c r="BK471"/>
  <c r="BK441"/>
  <c r="BK232"/>
  <c r="BK664"/>
  <c r="BK170"/>
  <c r="J1525"/>
  <c r="J1478"/>
  <c r="BK1478"/>
  <c r="J1260"/>
  <c r="BK897"/>
  <c r="J789"/>
  <c r="BK723"/>
  <c r="BK678"/>
  <c r="BK653"/>
  <c r="J636"/>
  <c r="BK614"/>
  <c r="BK559"/>
  <c r="J509"/>
  <c r="BK435"/>
  <c r="BK374"/>
  <c r="BK271"/>
  <c r="BK157"/>
  <c r="BK1371"/>
  <c r="J1278"/>
  <c r="J568"/>
  <c r="BK511"/>
  <c r="J1443"/>
  <c r="J1371"/>
  <c r="J1160"/>
  <c r="BK607"/>
  <c r="BK523"/>
  <c r="BK467"/>
  <c r="J365"/>
  <c r="BK263"/>
  <c r="J1454"/>
  <c r="J780"/>
  <c r="J688"/>
  <c r="BK1260"/>
  <c r="J1090"/>
  <c r="J1124"/>
  <c r="J951"/>
  <c r="J783"/>
  <c r="J657"/>
  <c r="J581"/>
  <c r="J390"/>
  <c r="J1553"/>
  <c r="BK1383"/>
  <c r="BK1891"/>
  <c r="BK1594"/>
  <c r="BK1600"/>
  <c r="BK1344"/>
  <c r="BK1127"/>
  <c r="J1013"/>
  <c r="BK859"/>
  <c r="BK787"/>
  <c r="J717"/>
  <c r="J682"/>
  <c r="J404"/>
  <c r="J328"/>
  <c i="1" r="AS94"/>
  <c i="2" r="J1458"/>
  <c r="J1208"/>
  <c r="J906"/>
  <c r="BK591"/>
  <c r="BK515"/>
  <c r="BK406"/>
  <c r="J208"/>
  <c r="BK1402"/>
  <c r="BK1167"/>
  <c r="J388"/>
  <c r="J1389"/>
  <c r="BK1135"/>
  <c r="BK1092"/>
  <c r="J1015"/>
  <c r="BK1196"/>
  <c r="J1053"/>
  <c r="BK780"/>
  <c r="J656"/>
  <c r="BK1312"/>
  <c r="BK1118"/>
  <c r="BK1208"/>
  <c r="J1069"/>
  <c r="BK1564"/>
  <c r="J1789"/>
  <c r="BK1074"/>
  <c r="J737"/>
  <c r="BK1610"/>
  <c r="BK1365"/>
  <c r="BK1893"/>
  <c r="J1858"/>
  <c r="BK1787"/>
  <c r="J1343"/>
  <c r="BK1580"/>
  <c r="BK1481"/>
  <c r="BK1239"/>
  <c r="J1136"/>
  <c r="BK1070"/>
  <c r="J1009"/>
  <c r="BK866"/>
  <c r="J841"/>
  <c r="BK773"/>
  <c r="BK714"/>
  <c r="J690"/>
  <c r="BK673"/>
  <c r="BK645"/>
  <c r="BK610"/>
  <c r="J559"/>
  <c r="J523"/>
  <c r="J503"/>
  <c r="BK481"/>
  <c r="J441"/>
  <c r="BK388"/>
  <c r="BK368"/>
  <c r="BK308"/>
  <c r="BK208"/>
  <c r="J1518"/>
  <c r="BK1487"/>
  <c r="BK1471"/>
  <c r="BK1418"/>
  <c r="J1152"/>
  <c r="BK1109"/>
  <c r="BK458"/>
  <c r="J412"/>
  <c r="BK365"/>
  <c r="BK227"/>
  <c r="BK164"/>
  <c r="J1398"/>
  <c r="BK1300"/>
  <c r="BK864"/>
  <c r="J547"/>
  <c r="J164"/>
  <c r="BK1392"/>
  <c r="BK1190"/>
  <c r="J1163"/>
  <c r="J1109"/>
  <c r="BK1095"/>
  <c r="BK1079"/>
  <c r="J1025"/>
  <c r="J1017"/>
  <c r="J984"/>
  <c r="J1418"/>
  <c r="BK1121"/>
  <c r="BK1035"/>
  <c r="BK900"/>
  <c r="BK785"/>
  <c r="J734"/>
  <c r="BK721"/>
  <c r="J630"/>
  <c r="BK362"/>
  <c r="BK1232"/>
  <c r="J1306"/>
  <c r="BK1266"/>
  <c r="J1239"/>
  <c r="J1232"/>
  <c r="J1185"/>
  <c r="J1082"/>
  <c r="BK1017"/>
  <c r="J859"/>
  <c r="BK1884"/>
  <c r="J1825"/>
  <c r="BK1139"/>
  <c r="J1066"/>
  <c r="BK964"/>
  <c r="J1628"/>
  <c r="BK1278"/>
  <c r="BK1149"/>
  <c r="J1083"/>
  <c r="J1005"/>
  <c r="BK863"/>
  <c r="J778"/>
  <c r="J699"/>
  <c r="J664"/>
  <c r="J622"/>
  <c r="J599"/>
  <c r="J512"/>
  <c r="J458"/>
  <c r="J251"/>
  <c r="BK1446"/>
  <c r="J1142"/>
  <c r="BK1108"/>
  <c r="J1056"/>
  <c r="BK1003"/>
  <c r="J863"/>
  <c r="BK848"/>
  <c r="BK775"/>
  <c r="J739"/>
  <c r="BK689"/>
  <c r="BK659"/>
  <c r="BK630"/>
  <c r="J623"/>
  <c r="BK599"/>
  <c r="BK546"/>
  <c r="J518"/>
  <c r="BK496"/>
  <c r="J445"/>
  <c r="BK421"/>
  <c r="BK390"/>
  <c r="BK346"/>
  <c r="BK198"/>
  <c r="J1532"/>
  <c r="J1457"/>
  <c r="BK1493"/>
  <c r="BK1452"/>
  <c r="BK1160"/>
  <c r="J860"/>
  <c r="BK841"/>
  <c r="BK739"/>
  <c r="J706"/>
  <c r="BK682"/>
  <c r="J673"/>
  <c r="J645"/>
  <c r="J638"/>
  <c r="J619"/>
  <c r="BK588"/>
  <c r="J556"/>
  <c r="BK526"/>
  <c r="J511"/>
  <c r="BK442"/>
  <c r="BK403"/>
  <c r="BK1152"/>
  <c r="J1133"/>
  <c r="BK1104"/>
  <c r="J1086"/>
  <c r="J1035"/>
  <c r="BK998"/>
  <c r="BK933"/>
  <c r="BK1443"/>
  <c r="BK1069"/>
  <c r="BK1013"/>
  <c r="BK876"/>
  <c r="J731"/>
  <c r="BK718"/>
  <c r="J659"/>
  <c r="BK603"/>
  <c r="J588"/>
  <c r="J481"/>
  <c r="BK404"/>
  <c r="BK328"/>
  <c r="J232"/>
  <c r="J1383"/>
  <c r="BK1158"/>
  <c r="BK778"/>
  <c r="BK1094"/>
  <c r="J1023"/>
  <c r="BK845"/>
  <c r="J1876"/>
  <c r="BK1216"/>
  <c r="BK1136"/>
  <c r="BK1082"/>
  <c r="J998"/>
  <c r="BK906"/>
  <c r="BK1553"/>
  <c r="BK1628"/>
  <c r="J1155"/>
  <c r="J1079"/>
  <c r="BK948"/>
  <c r="J795"/>
  <c r="J674"/>
  <c r="BK638"/>
  <c r="BK590"/>
  <c r="BK477"/>
  <c r="J403"/>
  <c r="J184"/>
  <c r="BK1588"/>
  <c r="BK1618"/>
  <c r="BK1343"/>
  <c r="J1424"/>
  <c r="BK1604"/>
  <c r="J1618"/>
  <c r="J1668"/>
  <c r="J1568"/>
  <c r="BK1318"/>
  <c r="J1095"/>
  <c r="BK1015"/>
  <c r="J876"/>
  <c r="BK783"/>
  <c r="BK699"/>
  <c r="BK340"/>
  <c r="BK251"/>
  <c r="BK152"/>
  <c r="J1477"/>
  <c r="J1487"/>
  <c r="BK1458"/>
  <c r="J1115"/>
  <c r="BK914"/>
  <c r="BK813"/>
  <c r="J751"/>
  <c r="BK709"/>
  <c r="BK688"/>
  <c r="J670"/>
  <c r="J640"/>
  <c r="J626"/>
  <c r="J610"/>
  <c r="BK595"/>
  <c r="BK520"/>
  <c r="BK490"/>
  <c r="J427"/>
  <c r="J352"/>
  <c r="J259"/>
  <c r="BK160"/>
  <c r="J1436"/>
  <c r="J1347"/>
  <c r="BK951"/>
  <c r="J845"/>
  <c r="J549"/>
  <c r="BK1424"/>
  <c r="J1169"/>
  <c r="J1149"/>
  <c r="J1112"/>
  <c r="BK1099"/>
  <c r="BK1081"/>
  <c r="BK1023"/>
  <c r="J1011"/>
  <c r="BK1347"/>
  <c r="J1094"/>
  <c r="J1021"/>
  <c r="BK1359"/>
  <c r="BK779"/>
  <c r="BK634"/>
  <c r="J574"/>
  <c r="J322"/>
  <c r="J1171"/>
  <c r="BK1250"/>
  <c r="J1175"/>
  <c l="1" r="BK169"/>
  <c r="J169"/>
  <c r="J99"/>
  <c r="T293"/>
  <c r="BK414"/>
  <c r="J414"/>
  <c r="J104"/>
  <c r="BK525"/>
  <c r="J525"/>
  <c r="J106"/>
  <c r="P598"/>
  <c r="R777"/>
  <c r="R1132"/>
  <c r="R1189"/>
  <c r="P1401"/>
  <c r="BK151"/>
  <c r="R169"/>
  <c r="BK444"/>
  <c r="J444"/>
  <c r="J105"/>
  <c r="R525"/>
  <c r="BK777"/>
  <c r="J777"/>
  <c r="J114"/>
  <c r="T1073"/>
  <c r="R1111"/>
  <c r="P1189"/>
  <c r="BK1480"/>
  <c r="J1480"/>
  <c r="J123"/>
  <c r="T169"/>
  <c r="T402"/>
  <c r="P414"/>
  <c r="R444"/>
  <c r="BK598"/>
  <c r="J598"/>
  <c r="J107"/>
  <c r="P777"/>
  <c r="BK1111"/>
  <c r="J1111"/>
  <c r="J116"/>
  <c r="T1111"/>
  <c r="T1189"/>
  <c r="BK1346"/>
  <c r="J1346"/>
  <c r="J121"/>
  <c r="T1480"/>
  <c r="T151"/>
  <c r="P293"/>
  <c r="P402"/>
  <c r="T414"/>
  <c r="P525"/>
  <c r="R598"/>
  <c r="R612"/>
  <c r="T677"/>
  <c r="R684"/>
  <c r="P692"/>
  <c r="T692"/>
  <c r="BK720"/>
  <c r="J720"/>
  <c r="J113"/>
  <c r="P720"/>
  <c r="P1073"/>
  <c r="T1132"/>
  <c r="P1181"/>
  <c r="R1181"/>
  <c r="T1259"/>
  <c r="BK1401"/>
  <c r="J1401"/>
  <c r="J122"/>
  <c r="T1401"/>
  <c r="R1634"/>
  <c r="P151"/>
  <c r="BK293"/>
  <c r="J293"/>
  <c r="J100"/>
  <c r="R402"/>
  <c r="P410"/>
  <c r="T410"/>
  <c r="P444"/>
  <c r="BK612"/>
  <c r="J612"/>
  <c r="J108"/>
  <c r="P612"/>
  <c r="BK677"/>
  <c r="J677"/>
  <c r="J109"/>
  <c r="P677"/>
  <c r="BK684"/>
  <c r="J684"/>
  <c r="J110"/>
  <c r="T684"/>
  <c r="BK702"/>
  <c r="J702"/>
  <c r="J112"/>
  <c r="T702"/>
  <c r="T720"/>
  <c r="R1073"/>
  <c r="P1111"/>
  <c r="BK1189"/>
  <c r="J1189"/>
  <c r="J119"/>
  <c r="R1259"/>
  <c r="T1346"/>
  <c r="R1401"/>
  <c r="BK1634"/>
  <c r="J1634"/>
  <c r="J124"/>
  <c r="P1875"/>
  <c r="P169"/>
  <c r="BK402"/>
  <c r="J402"/>
  <c r="J101"/>
  <c r="R414"/>
  <c r="T525"/>
  <c r="T777"/>
  <c r="P1132"/>
  <c r="BK1259"/>
  <c r="J1259"/>
  <c r="J120"/>
  <c r="P1346"/>
  <c r="R1480"/>
  <c r="T1634"/>
  <c r="R1875"/>
  <c r="R151"/>
  <c r="R293"/>
  <c r="BK410"/>
  <c r="J410"/>
  <c r="J102"/>
  <c r="R410"/>
  <c r="T444"/>
  <c r="T598"/>
  <c r="T612"/>
  <c r="R677"/>
  <c r="P684"/>
  <c r="BK692"/>
  <c r="J692"/>
  <c r="J111"/>
  <c r="R692"/>
  <c r="P702"/>
  <c r="R702"/>
  <c r="R720"/>
  <c r="BK1073"/>
  <c r="J1073"/>
  <c r="J115"/>
  <c r="BK1132"/>
  <c r="J1132"/>
  <c r="J117"/>
  <c r="BK1181"/>
  <c r="J1181"/>
  <c r="J118"/>
  <c r="T1181"/>
  <c r="P1259"/>
  <c r="R1346"/>
  <c r="P1480"/>
  <c r="P1634"/>
  <c r="BK1875"/>
  <c r="J1875"/>
  <c r="J125"/>
  <c r="T1875"/>
  <c r="BK1887"/>
  <c r="J1887"/>
  <c r="J126"/>
  <c r="BK1890"/>
  <c r="J1890"/>
  <c r="J128"/>
  <c r="BK1892"/>
  <c r="J1892"/>
  <c r="J129"/>
  <c r="BF1239"/>
  <c r="BF1155"/>
  <c r="BF1158"/>
  <c r="BF1175"/>
  <c r="BF1178"/>
  <c r="BF1257"/>
  <c r="BF1256"/>
  <c r="BF1266"/>
  <c r="BF1139"/>
  <c r="BF1318"/>
  <c r="J91"/>
  <c r="BF184"/>
  <c r="BF227"/>
  <c r="BF328"/>
  <c r="BF374"/>
  <c r="BF388"/>
  <c r="BF411"/>
  <c r="BF455"/>
  <c r="BF458"/>
  <c r="BF469"/>
  <c r="BF490"/>
  <c r="BF496"/>
  <c r="BF509"/>
  <c r="BF512"/>
  <c r="BF551"/>
  <c r="BF588"/>
  <c r="BF590"/>
  <c r="BF591"/>
  <c r="BF596"/>
  <c r="BF619"/>
  <c r="BF623"/>
  <c r="BF663"/>
  <c r="BF703"/>
  <c r="BF723"/>
  <c r="BF783"/>
  <c r="BF813"/>
  <c r="BF841"/>
  <c r="BF861"/>
  <c r="BF866"/>
  <c r="BF964"/>
  <c r="BF1160"/>
  <c r="BF1325"/>
  <c r="BF1377"/>
  <c r="BF1389"/>
  <c r="E139"/>
  <c r="F145"/>
  <c r="BF166"/>
  <c r="BF259"/>
  <c r="BF277"/>
  <c r="BF308"/>
  <c r="BF325"/>
  <c r="BF368"/>
  <c r="BF381"/>
  <c r="BF383"/>
  <c r="BF407"/>
  <c r="BF415"/>
  <c r="BF442"/>
  <c r="BF464"/>
  <c r="BF520"/>
  <c r="BF544"/>
  <c r="BF547"/>
  <c r="BF549"/>
  <c r="BF554"/>
  <c r="BF581"/>
  <c r="BF586"/>
  <c r="BF593"/>
  <c r="BF601"/>
  <c r="BF610"/>
  <c r="BF632"/>
  <c r="BF643"/>
  <c r="BF653"/>
  <c r="BF682"/>
  <c r="BF688"/>
  <c r="BF689"/>
  <c r="BF721"/>
  <c r="BF731"/>
  <c r="BF775"/>
  <c r="BF795"/>
  <c r="BF1005"/>
  <c r="BF1056"/>
  <c r="BF1081"/>
  <c r="BF1082"/>
  <c r="BF1108"/>
  <c r="BF1170"/>
  <c r="BF1402"/>
  <c r="BF1430"/>
  <c r="BF1452"/>
  <c r="BF906"/>
  <c r="BF914"/>
  <c r="BF922"/>
  <c r="BF1015"/>
  <c r="BF1019"/>
  <c r="BF1071"/>
  <c r="BF1074"/>
  <c r="BF1076"/>
  <c r="BF1084"/>
  <c r="BF1093"/>
  <c r="BF1097"/>
  <c r="BF1099"/>
  <c r="BF1109"/>
  <c r="BF1112"/>
  <c r="BF1127"/>
  <c r="BF1136"/>
  <c r="BF1142"/>
  <c r="BF1163"/>
  <c r="BF1171"/>
  <c r="BF1179"/>
  <c r="BF1185"/>
  <c r="BF1383"/>
  <c r="BF1392"/>
  <c r="BF1414"/>
  <c r="BF1446"/>
  <c r="BF1462"/>
  <c r="J92"/>
  <c r="BF155"/>
  <c r="BF200"/>
  <c r="BF271"/>
  <c r="BF358"/>
  <c r="BF396"/>
  <c r="BF427"/>
  <c r="BF429"/>
  <c r="BF445"/>
  <c r="BF481"/>
  <c r="BF487"/>
  <c r="BF606"/>
  <c r="BF609"/>
  <c r="BF621"/>
  <c r="BF625"/>
  <c r="BF628"/>
  <c r="BF636"/>
  <c r="BF640"/>
  <c r="BF645"/>
  <c r="BF753"/>
  <c r="BF773"/>
  <c r="BF785"/>
  <c r="BF857"/>
  <c r="BF860"/>
  <c r="BF903"/>
  <c r="BF930"/>
  <c r="BF954"/>
  <c r="BF1260"/>
  <c r="BF1286"/>
  <c r="BF1312"/>
  <c r="BF1359"/>
  <c r="BF1365"/>
  <c r="BF1424"/>
  <c r="BF1478"/>
  <c r="F146"/>
  <c r="BF152"/>
  <c r="BF157"/>
  <c r="BF160"/>
  <c r="BF198"/>
  <c r="BF208"/>
  <c r="BF289"/>
  <c r="BF322"/>
  <c r="BF334"/>
  <c r="BF340"/>
  <c r="BF362"/>
  <c r="BF365"/>
  <c r="BF406"/>
  <c r="BF419"/>
  <c r="BF421"/>
  <c r="BF431"/>
  <c r="BF441"/>
  <c r="BF467"/>
  <c r="BF471"/>
  <c r="BF506"/>
  <c r="BF518"/>
  <c r="BF526"/>
  <c r="BF534"/>
  <c r="BF546"/>
  <c r="BF559"/>
  <c r="BF562"/>
  <c r="BF568"/>
  <c r="BF614"/>
  <c r="BF616"/>
  <c r="BF630"/>
  <c r="BF639"/>
  <c r="BF654"/>
  <c r="BF670"/>
  <c r="BF675"/>
  <c r="BF685"/>
  <c r="BF709"/>
  <c r="BF711"/>
  <c r="BF717"/>
  <c r="BF734"/>
  <c r="BF745"/>
  <c r="BF751"/>
  <c r="BF765"/>
  <c r="BF779"/>
  <c r="BF853"/>
  <c r="BF863"/>
  <c r="BF900"/>
  <c r="BF948"/>
  <c r="BF1013"/>
  <c r="BF1066"/>
  <c r="BF1090"/>
  <c r="BF1101"/>
  <c r="BF1169"/>
  <c r="BF1343"/>
  <c r="BF1436"/>
  <c r="BF1443"/>
  <c r="BF1454"/>
  <c r="BF1468"/>
  <c r="BF1471"/>
  <c r="BF1481"/>
  <c r="BF1493"/>
  <c r="BF1500"/>
  <c r="BF1507"/>
  <c r="BF1518"/>
  <c r="BF1525"/>
  <c r="BF1532"/>
  <c r="BF170"/>
  <c r="BF232"/>
  <c r="BF283"/>
  <c r="BF294"/>
  <c r="BF352"/>
  <c r="BF403"/>
  <c r="BF404"/>
  <c r="BF412"/>
  <c r="BF477"/>
  <c r="BF500"/>
  <c r="BF515"/>
  <c r="BF522"/>
  <c r="BF536"/>
  <c r="BF595"/>
  <c r="BF599"/>
  <c r="BF602"/>
  <c r="BF603"/>
  <c r="BF607"/>
  <c r="BF622"/>
  <c r="BF629"/>
  <c r="BF638"/>
  <c r="BF657"/>
  <c r="BF659"/>
  <c r="BF673"/>
  <c r="BF674"/>
  <c r="BF681"/>
  <c r="BF690"/>
  <c r="BF693"/>
  <c r="BF699"/>
  <c r="BF718"/>
  <c r="BF737"/>
  <c r="BF739"/>
  <c r="BF778"/>
  <c r="BF787"/>
  <c r="BF793"/>
  <c r="BF855"/>
  <c r="BF859"/>
  <c r="BF876"/>
  <c r="BF934"/>
  <c r="BF951"/>
  <c r="BF974"/>
  <c r="BF1000"/>
  <c r="BF1043"/>
  <c r="BF1061"/>
  <c r="BF1106"/>
  <c r="BF1118"/>
  <c r="BF1147"/>
  <c r="BF1167"/>
  <c r="BF1182"/>
  <c r="BF1250"/>
  <c r="BF1337"/>
  <c r="BF1418"/>
  <c r="BF1440"/>
  <c r="BF1457"/>
  <c r="BF1477"/>
  <c r="BF1487"/>
  <c r="BF1546"/>
  <c r="BF1560"/>
  <c r="BF1564"/>
  <c r="BF1568"/>
  <c r="BF1584"/>
  <c r="BF1246"/>
  <c r="BF1353"/>
  <c r="BF1618"/>
  <c r="BF1635"/>
  <c r="BF1734"/>
  <c r="BF1784"/>
  <c r="BF1610"/>
  <c r="BF1882"/>
  <c r="BF1888"/>
  <c r="BF1893"/>
  <c r="BF1435"/>
  <c r="BF1458"/>
  <c r="BF1562"/>
  <c r="BF1580"/>
  <c r="BF1588"/>
  <c r="BF1278"/>
  <c r="BF1408"/>
  <c r="BF1553"/>
  <c r="BF1576"/>
  <c r="BF1600"/>
  <c r="BF1668"/>
  <c r="BF1190"/>
  <c r="BF1202"/>
  <c r="BF1539"/>
  <c r="BF1572"/>
  <c r="BF1628"/>
  <c r="BF1787"/>
  <c r="J89"/>
  <c r="BF164"/>
  <c r="BF251"/>
  <c r="BF263"/>
  <c r="BF292"/>
  <c r="BF346"/>
  <c r="BF385"/>
  <c r="BF390"/>
  <c r="BF409"/>
  <c r="BF435"/>
  <c r="BF451"/>
  <c r="BF503"/>
  <c r="BF511"/>
  <c r="BF523"/>
  <c r="BF556"/>
  <c r="BF574"/>
  <c r="BF578"/>
  <c r="BF585"/>
  <c r="BF613"/>
  <c r="BF618"/>
  <c r="BF626"/>
  <c r="BF634"/>
  <c r="BF656"/>
  <c r="BF664"/>
  <c r="BF678"/>
  <c r="BF700"/>
  <c r="BF706"/>
  <c r="BF714"/>
  <c r="BF759"/>
  <c r="BF780"/>
  <c r="BF789"/>
  <c r="BF791"/>
  <c r="BF848"/>
  <c r="BF864"/>
  <c r="BF897"/>
  <c r="BF984"/>
  <c r="BF1008"/>
  <c r="BF1009"/>
  <c r="BF1011"/>
  <c r="BF1017"/>
  <c r="BF1021"/>
  <c r="BF1025"/>
  <c r="BF1070"/>
  <c r="BF1079"/>
  <c r="BF1165"/>
  <c r="BF1306"/>
  <c r="BF1344"/>
  <c r="BF1701"/>
  <c r="BF1767"/>
  <c r="BF1216"/>
  <c r="BF1226"/>
  <c r="BF1331"/>
  <c r="BF1371"/>
  <c r="BF1398"/>
  <c r="BF1594"/>
  <c r="BF1614"/>
  <c r="BF1624"/>
  <c r="BF1770"/>
  <c r="BF933"/>
  <c r="BF998"/>
  <c r="BF1035"/>
  <c r="BF1058"/>
  <c r="BF1086"/>
  <c r="BF1092"/>
  <c r="BF1094"/>
  <c r="BF1115"/>
  <c r="BF1124"/>
  <c r="BF1129"/>
  <c r="BF1135"/>
  <c r="BF1144"/>
  <c r="BF1149"/>
  <c r="BF1152"/>
  <c r="BF1208"/>
  <c r="BF1294"/>
  <c r="BF1300"/>
  <c r="BF1347"/>
  <c r="BF1604"/>
  <c r="BF1789"/>
  <c r="BF1858"/>
  <c r="BF1876"/>
  <c r="BF845"/>
  <c r="BF851"/>
  <c r="BF858"/>
  <c r="BF886"/>
  <c r="BF1003"/>
  <c r="BF1023"/>
  <c r="BF1053"/>
  <c r="BF1064"/>
  <c r="BF1069"/>
  <c r="BF1083"/>
  <c r="BF1089"/>
  <c r="BF1095"/>
  <c r="BF1104"/>
  <c r="BF1121"/>
  <c r="BF1133"/>
  <c r="BF1196"/>
  <c r="BF1222"/>
  <c r="BF1232"/>
  <c r="BF1399"/>
  <c r="BF1792"/>
  <c r="BF1825"/>
  <c r="BF1884"/>
  <c r="BF1885"/>
  <c r="BF1891"/>
  <c r="F35"/>
  <c i="1" r="BB95"/>
  <c r="BB94"/>
  <c r="W31"/>
  <c i="2" r="F33"/>
  <c i="1" r="AZ95"/>
  <c r="AZ94"/>
  <c r="W29"/>
  <c i="2" r="F36"/>
  <c i="1" r="BC95"/>
  <c r="BC94"/>
  <c r="W32"/>
  <c i="2" r="J33"/>
  <c i="1" r="AV95"/>
  <c i="2" r="F37"/>
  <c i="1" r="BD95"/>
  <c r="BD94"/>
  <c r="W33"/>
  <c i="2" l="1" r="T413"/>
  <c r="P150"/>
  <c r="R150"/>
  <c r="BK150"/>
  <c r="J150"/>
  <c r="J97"/>
  <c r="R413"/>
  <c r="T150"/>
  <c r="P413"/>
  <c r="J151"/>
  <c r="J98"/>
  <c r="BK1889"/>
  <c r="J1889"/>
  <c r="J127"/>
  <c r="BK413"/>
  <c r="J413"/>
  <c r="J103"/>
  <c i="1" r="AX94"/>
  <c i="2" r="F34"/>
  <c i="1" r="BA95"/>
  <c r="BA94"/>
  <c r="W30"/>
  <c r="AV94"/>
  <c r="AK29"/>
  <c r="AY94"/>
  <c i="2" r="J34"/>
  <c i="1" r="AW95"/>
  <c r="AT95"/>
  <c i="2" l="1" r="T149"/>
  <c r="R149"/>
  <c r="P149"/>
  <c i="1" r="AU95"/>
  <c i="2" r="BK149"/>
  <c r="J149"/>
  <c r="J96"/>
  <c i="1" r="AU94"/>
  <c r="AW94"/>
  <c r="AK30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<sst xmlns="http://schemas.openxmlformats.org/spreadsheetml/2006/main">
  <si>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</si>
  <si>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</si>
  <si>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</si>
  <si>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</si>
  <si>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</si>
  <si>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{ca2547bd-8d6f-444f-ad6b-3b42158e8763}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</si>
  <si>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</si>
  <si>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</si>
  <si>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</si>
  <si>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</si>
  <si>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</si>
  <si>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</si>
  <si>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</si>
  <si>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</si>
  <si>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</si>
  <si>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</si>
  <si>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</si>
  <si>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</si>
  <si>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</si>
  <si>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</si>
  <si>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</si>
  <si>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</si>
  <si>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</si>
  <si>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1. 6. 2025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</si>
  <si>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</si>
  <si>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</si>
  <si>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</si>
  <si>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</si>
  <si>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</si>
  <si>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</si>
  <si>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</si>
  <si>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</si>
  <si>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</si>
  <si>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</si>
  <si>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</si>
  <si>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</si>
  <si>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</si>
  <si>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</si>
  <si>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</si>
  <si>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</si>
  <si>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</si>
  <si>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</si>
  <si>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</si>
  <si>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</si>
  <si>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</si>
  <si>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</si>
  <si>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</si>
  <si>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</si>
  <si>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</si>
  <si>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</si>
  <si>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</si>
  <si>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</si>
  <si>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</si>
  <si>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</si>
  <si>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</si>
  <si>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</si>
  <si>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</si>
  <si>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</si>
  <si>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</si>
  <si>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</si>
  <si>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</si>
  <si>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</si>
  <si>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</si>
  <si>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</si>
  <si>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</si>
  <si>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</si>
  <si>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</si>
  <si>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</si>
  <si>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</si>
  <si>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</si>
  <si>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</si>
  <si>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</si>
  <si>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</si>
  <si>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</si>
  <si>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</si>
  <si>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</si>
  <si>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</si>
  <si>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</si>
  <si>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</si>
  <si>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Bělohorská 1651/102, dveře č.6</t>
  </si>
  <si>
    <t>STA</t>
  </si>
  <si>
    <t>1</t>
  </si>
  <si>
    <t>{a76815cf-72d8-4a52-8673-187ad1d545cc}</t>
  </si>
  <si>
    <t>KRYCÍ LIST SOUPISU PRACÍ</t>
  </si>
  <si>
    <t>Objekt:</t>
  </si>
  <si>
    <t>02 - Bělohorská 1651/102, dveře č.6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</si>
  <si>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</si>
  <si>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</si>
  <si>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</si>
  <si>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</si>
  <si>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</si>
  <si>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</si>
  <si>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</si>
  <si>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</si>
  <si>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</si>
  <si>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</si>
  <si>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</si>
  <si>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</si>
  <si>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</si>
  <si>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</si>
  <si>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</si>
  <si>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</si>
  <si>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</si>
  <si>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</si>
  <si>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</si>
  <si>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</si>
  <si>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</si>
  <si>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</si>
  <si>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</si>
  <si>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</si>
  <si>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</si>
  <si>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</si>
  <si>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</si>
  <si>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</si>
  <si>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</si>
  <si>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</si>
  <si>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</si>
  <si>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</si>
  <si>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</si>
  <si>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</si>
  <si>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</si>
  <si>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</si>
  <si>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</si>
  <si>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</si>
  <si>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</si>
  <si>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</si>
  <si>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</si>
  <si>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</si>
  <si>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</si>
  <si>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</si>
  <si>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</si>
  <si>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</si>
  <si>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</si>
  <si>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</si>
  <si>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</si>
  <si>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</si>
  <si>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</si>
  <si>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</si>
  <si>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</si>
  <si>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</si>
  <si>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</si>
  <si>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</si>
  <si>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</si>
  <si>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</si>
  <si>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č. 12 nebo výšky do 120 mm</t>
  </si>
  <si>
    <t>t</t>
  </si>
  <si>
    <t>4</t>
  </si>
  <si>
    <t>2</t>
  </si>
  <si>
    <t>476148854</t>
  </si>
  <si>
    <t>VV</t>
  </si>
  <si>
    <t>Překlady nad novými dveřmi do koupelnya WC</t>
  </si>
  <si>
    <t>4,47*1,2*2/1000*2</t>
  </si>
  <si>
    <t>M</t>
  </si>
  <si>
    <t>13010422</t>
  </si>
  <si>
    <t>úhelník ocelový rovnostranný jakost S235JR (11 375) 50x50x6mm</t>
  </si>
  <si>
    <t>8</t>
  </si>
  <si>
    <t>-1825633668</t>
  </si>
  <si>
    <t>0,021*1,1 'Přepočtené koeficientem množství</t>
  </si>
  <si>
    <t>340235212</t>
  </si>
  <si>
    <t>Zazdívka otvorů v příčkách nebo stěnách pl do 0,0225 m2 cihlami plnými tl přes 100 mm</t>
  </si>
  <si>
    <t>kus</t>
  </si>
  <si>
    <t>1279222204</t>
  </si>
  <si>
    <t>Prostupy ZTI a elektro, odvětrávací mřížky</t>
  </si>
  <si>
    <t>4+6+3</t>
  </si>
  <si>
    <t>340239212</t>
  </si>
  <si>
    <t>Zazdívka otvorů v příčkách nebo stěnách pl přes 1 do 4 m2 cihlami plnými tl přes 100 mm</t>
  </si>
  <si>
    <t>m2</t>
  </si>
  <si>
    <t>-433929374</t>
  </si>
  <si>
    <t>Dozdění příček po výměně zárubní v koupelně a na WC</t>
  </si>
  <si>
    <t>1,5*2</t>
  </si>
  <si>
    <t>Součet</t>
  </si>
  <si>
    <t>5</t>
  </si>
  <si>
    <t>342291121</t>
  </si>
  <si>
    <t>Ukotvení příček k cihelným konstrukcím plochými kotvami</t>
  </si>
  <si>
    <t>m</t>
  </si>
  <si>
    <t>1755006745</t>
  </si>
  <si>
    <t>6</t>
  </si>
  <si>
    <t>346272236.XLA</t>
  </si>
  <si>
    <t>Přizdívka z tvárnic Ytong Klasik tl 100 mm</t>
  </si>
  <si>
    <t>1071448001</t>
  </si>
  <si>
    <t>Obezdívka WC nádržky</t>
  </si>
  <si>
    <t>1,2</t>
  </si>
  <si>
    <t>Úpravy povrchů, podlahy a osazování výplní</t>
  </si>
  <si>
    <t>7</t>
  </si>
  <si>
    <t>611131121</t>
  </si>
  <si>
    <t>Penetrační disperzní nátěr vnitřních stropů nanášený ručně</t>
  </si>
  <si>
    <t>1094693443</t>
  </si>
  <si>
    <t>Chodba 101</t>
  </si>
  <si>
    <t>2,72*2,35+0,93*0,86+0,92*0,35*2</t>
  </si>
  <si>
    <t>WC 102</t>
  </si>
  <si>
    <t>1,38*0,89</t>
  </si>
  <si>
    <t>Koupelna 103</t>
  </si>
  <si>
    <t>1,38*2,07+0,72*0,374</t>
  </si>
  <si>
    <t>Kuchyně 104</t>
  </si>
  <si>
    <t>2,35*2,66+1,32*0,39+0,92*0,39+1,2*0,6</t>
  </si>
  <si>
    <t>obývací pokoj 105</t>
  </si>
  <si>
    <t>4,78*3,68+2,38*0,15</t>
  </si>
  <si>
    <t>Ložnice 106</t>
  </si>
  <si>
    <t>4,28*4,6-0,63*0,85</t>
  </si>
  <si>
    <t>611311131</t>
  </si>
  <si>
    <t>Vápenný štuk vnitřních rovných stropů tloušťky do 3 mm</t>
  </si>
  <si>
    <t>-1963124854</t>
  </si>
  <si>
    <t>9</t>
  </si>
  <si>
    <t>611315111</t>
  </si>
  <si>
    <t>Vápenná hladká omítka rýh ve stropech š do 150 mm</t>
  </si>
  <si>
    <t>244614718</t>
  </si>
  <si>
    <t>12*0,1</t>
  </si>
  <si>
    <t>10</t>
  </si>
  <si>
    <t>612131101</t>
  </si>
  <si>
    <t>Cementový postřik vnitřních stěn nanášený celoplošně ručně</t>
  </si>
  <si>
    <t>614617521</t>
  </si>
  <si>
    <t>Koupelna pod obklad</t>
  </si>
  <si>
    <t>(1,38*2+2,07*2+2*0,374)*2,4-0,7*2</t>
  </si>
  <si>
    <t>WC pod obklad</t>
  </si>
  <si>
    <t>(1,38*2+0,89*2)*1,5-0,7*1,5</t>
  </si>
  <si>
    <t>Kuchyně po obkladu</t>
  </si>
  <si>
    <t>0,45*2,35</t>
  </si>
  <si>
    <t>11</t>
  </si>
  <si>
    <t>612131121</t>
  </si>
  <si>
    <t>Penetrační disperzní nátěr vnitřních stěn nanášený ručně</t>
  </si>
  <si>
    <t>-815323449</t>
  </si>
  <si>
    <t>(2,72*2+2,35*2+2*0,86+4*0,35)*2,83-0,8*2*4-0,7*2*2</t>
  </si>
  <si>
    <t>(1,38*2+0,89*2)*3,06-0,7*2</t>
  </si>
  <si>
    <t>(1,38*2+2,07*2+2*0,374)*3,06-0,7*2</t>
  </si>
  <si>
    <t>(2,35*2+2,66*2+4*0,39+2*0,6)*2,86-0,8*2-1,32*2</t>
  </si>
  <si>
    <t>(4,78*2+3,68*2+2*0,15)*2,86-2,38*1,55-0,8*2-1,32*2+0,2*(2,38+1,55*2)</t>
  </si>
  <si>
    <t>(4,28*2+4,6*2)*2,86-3*1,53-0,8*2+0,2*(3+1,53*2)</t>
  </si>
  <si>
    <t>Odpočet obkladů</t>
  </si>
  <si>
    <t>Koupelna</t>
  </si>
  <si>
    <t>-((1,38*2+2,07*2+2*0,374)*2,4-0,7*2)</t>
  </si>
  <si>
    <t>WC</t>
  </si>
  <si>
    <t>-((1,38*2+0,89*2)*1,5-0,7*1,5)</t>
  </si>
  <si>
    <t>612142001</t>
  </si>
  <si>
    <t>Pletivo sklovláknité vnitřních stěn vtlačené do tmelu</t>
  </si>
  <si>
    <t>968770975</t>
  </si>
  <si>
    <t>Nádržka WC</t>
  </si>
  <si>
    <t>13</t>
  </si>
  <si>
    <t>612311131</t>
  </si>
  <si>
    <t>Vápenný štuk vnitřních stěn tloušťky do 3 mm</t>
  </si>
  <si>
    <t>-651714646</t>
  </si>
  <si>
    <t>14</t>
  </si>
  <si>
    <t>612315111</t>
  </si>
  <si>
    <t>Vápenná hladká omítka rýh ve stěnách š do 150 mm</t>
  </si>
  <si>
    <t>-452605076</t>
  </si>
  <si>
    <t>Kanalizace připojovací</t>
  </si>
  <si>
    <t>17,5*0,15</t>
  </si>
  <si>
    <t>Vodovod</t>
  </si>
  <si>
    <t>40*0,15</t>
  </si>
  <si>
    <t>Elektro</t>
  </si>
  <si>
    <t>250*0,03</t>
  </si>
  <si>
    <t>15</t>
  </si>
  <si>
    <t>612315211</t>
  </si>
  <si>
    <t>Vápenná hladká omítka malých ploch do 0,09 m2 na stěnách</t>
  </si>
  <si>
    <t>-67956702</t>
  </si>
  <si>
    <t>Prostupy, otlučená místa v omítce místností</t>
  </si>
  <si>
    <t>30</t>
  </si>
  <si>
    <t>16</t>
  </si>
  <si>
    <t>612321121</t>
  </si>
  <si>
    <t>Vápenocementová omítka hladká jednovrstvá vnitřních stěn nanášená ručně</t>
  </si>
  <si>
    <t>697801633</t>
  </si>
  <si>
    <t>17</t>
  </si>
  <si>
    <t>631341151</t>
  </si>
  <si>
    <t>Doplnění dosavadních mazanin plochy do 1 m2 betonem lehkým keramickým tl do 80 mm</t>
  </si>
  <si>
    <t>m3</t>
  </si>
  <si>
    <t>-1993433182</t>
  </si>
  <si>
    <t>2*0,08</t>
  </si>
  <si>
    <t>0,5*0,08</t>
  </si>
  <si>
    <t>18</t>
  </si>
  <si>
    <t>631362022</t>
  </si>
  <si>
    <t>Výztuž mazanin z kompozitních sítí D drátu 3 mm velikost ok 100 x 100 mm</t>
  </si>
  <si>
    <t>-1488597129</t>
  </si>
  <si>
    <t>1,5</t>
  </si>
  <si>
    <t>0,5</t>
  </si>
  <si>
    <t>19</t>
  </si>
  <si>
    <t>635211411</t>
  </si>
  <si>
    <t>Doplnění násypů pod podlahy, mazaniny a dlažby perlitem pl do 2 m2</t>
  </si>
  <si>
    <t>1666291686</t>
  </si>
  <si>
    <t>2*0,15</t>
  </si>
  <si>
    <t>0,5*0,15</t>
  </si>
  <si>
    <t>20</t>
  </si>
  <si>
    <t>642942111</t>
  </si>
  <si>
    <t>Osazování zárubní nebo rámů dveřních kovových do 2,5 m2 na MC</t>
  </si>
  <si>
    <t>-997031213</t>
  </si>
  <si>
    <t>Koupelna a WC</t>
  </si>
  <si>
    <t>1+1</t>
  </si>
  <si>
    <t>55331486</t>
  </si>
  <si>
    <t>zárubeň jednokřídlá ocelová pro zdění tl stěny 110-150mm rozměru 700/1970, 2100mm</t>
  </si>
  <si>
    <t>452175414</t>
  </si>
  <si>
    <t>Ostatní konstrukce a práce, bourání</t>
  </si>
  <si>
    <t>22</t>
  </si>
  <si>
    <t>949101111</t>
  </si>
  <si>
    <t>Lešení pomocné pro objekty pozemních staveb s lešeňovou podlahou v do 1,9 m zatížení do 150 kg/m2</t>
  </si>
  <si>
    <t>1734912963</t>
  </si>
  <si>
    <t>23</t>
  </si>
  <si>
    <t>952901111</t>
  </si>
  <si>
    <t>Vyčištění budov bytové a občanské výstavby při výšce podlaží do 4 m</t>
  </si>
  <si>
    <t>1973968998</t>
  </si>
  <si>
    <t>24</t>
  </si>
  <si>
    <t>952902021</t>
  </si>
  <si>
    <t>Čištění budov zametení hladkých podlah</t>
  </si>
  <si>
    <t>316226676</t>
  </si>
  <si>
    <t>Denní úklid společných prostor</t>
  </si>
  <si>
    <t>100*45</t>
  </si>
  <si>
    <t>25</t>
  </si>
  <si>
    <t>962031132</t>
  </si>
  <si>
    <t>Bourání příček nebo přizdívek z cihel pálených tl do 100 mm</t>
  </si>
  <si>
    <t>-293108167</t>
  </si>
  <si>
    <t>Obezdění vany</t>
  </si>
  <si>
    <t>1,38*0,6</t>
  </si>
  <si>
    <t>26</t>
  </si>
  <si>
    <t>965042131</t>
  </si>
  <si>
    <t>Bourání podkladů pod dlažby nebo mazanin betonových nebo z litého asfaltu tl do 100 mm pl do 4 m2</t>
  </si>
  <si>
    <t>-107699627</t>
  </si>
  <si>
    <t>27</t>
  </si>
  <si>
    <t>965046111</t>
  </si>
  <si>
    <t>Broušení stávajících betonových podlah úběr do 3 mm</t>
  </si>
  <si>
    <t>94732490</t>
  </si>
  <si>
    <t>28</t>
  </si>
  <si>
    <t>965046119</t>
  </si>
  <si>
    <t>Příplatek k broušení stávajících betonových podlah za každý další 1 mm úběru</t>
  </si>
  <si>
    <t>2080354680</t>
  </si>
  <si>
    <t>29</t>
  </si>
  <si>
    <t>965081223</t>
  </si>
  <si>
    <t>Bourání podlah z dlaždic keramických nebo xylolitových tl přes 10 mm plochy přes 1 m2</t>
  </si>
  <si>
    <t>-156361389</t>
  </si>
  <si>
    <t>965082923</t>
  </si>
  <si>
    <t>Odstranění násypů pod podlahami tl do 100 mm pl přes 2 m2</t>
  </si>
  <si>
    <t>1852457705</t>
  </si>
  <si>
    <t>31</t>
  </si>
  <si>
    <t>968072455</t>
  </si>
  <si>
    <t>Vybourání kovových dveřních zárubní pl do 2 m2</t>
  </si>
  <si>
    <t>1501705193</t>
  </si>
  <si>
    <t>0,65*2*2</t>
  </si>
  <si>
    <t>32</t>
  </si>
  <si>
    <t>971033231</t>
  </si>
  <si>
    <t>Vybourání otvorů ve zdivu cihelném pl do 0,0225 m2 na MVC nebo MV tl do 150 mm</t>
  </si>
  <si>
    <t>1657466394</t>
  </si>
  <si>
    <t>Prostupy ZTI a elektro</t>
  </si>
  <si>
    <t>33</t>
  </si>
  <si>
    <t>971033261</t>
  </si>
  <si>
    <t>Vybourání otvorů ve zdivu cihelném pl do 0,0225 m2 na MVC nebo MV tl do 600 mm</t>
  </si>
  <si>
    <t>1854315757</t>
  </si>
  <si>
    <t xml:space="preserve">Prostupy ZTI </t>
  </si>
  <si>
    <t>34</t>
  </si>
  <si>
    <t>974031132</t>
  </si>
  <si>
    <t>Vysekání rýh ve zdivu cihelném hl do 50 mm š do 70 mm</t>
  </si>
  <si>
    <t>-1741420632</t>
  </si>
  <si>
    <t>Kanalizace umyvadlo</t>
  </si>
  <si>
    <t>40</t>
  </si>
  <si>
    <t>35</t>
  </si>
  <si>
    <t>974031153</t>
  </si>
  <si>
    <t>Vysekání rýh ve zdivu cihelném hl do 100 mm š do 100 mm</t>
  </si>
  <si>
    <t>-827281342</t>
  </si>
  <si>
    <t>Kanalizace</t>
  </si>
  <si>
    <t>Kuchyň dřez,myčka,pračka</t>
  </si>
  <si>
    <t>36</t>
  </si>
  <si>
    <t>974082112</t>
  </si>
  <si>
    <t>Vysekání rýh pro ploché vodiče v omítce MV nebo MVC stěn š do 30 mm</t>
  </si>
  <si>
    <t>702278878</t>
  </si>
  <si>
    <t>250</t>
  </si>
  <si>
    <t>37</t>
  </si>
  <si>
    <t>974082172</t>
  </si>
  <si>
    <t>Vysekání rýh pro ploché vodiče v omítce MV nebo MVC stropů š do 30 mm</t>
  </si>
  <si>
    <t>1944345265</t>
  </si>
  <si>
    <t>38</t>
  </si>
  <si>
    <t>977132111</t>
  </si>
  <si>
    <t>Vyvrtání otvorů pro elektroinstalační krabice ve stěnách z cihel hloubky do 60 mm</t>
  </si>
  <si>
    <t>618892102</t>
  </si>
  <si>
    <t>krabice elektro</t>
  </si>
  <si>
    <t>75</t>
  </si>
  <si>
    <t>39</t>
  </si>
  <si>
    <t>977311112</t>
  </si>
  <si>
    <t>Řezání stávajících betonových mazanin nevyztužených hl do 100 mm</t>
  </si>
  <si>
    <t>-1896318541</t>
  </si>
  <si>
    <t>978013191</t>
  </si>
  <si>
    <t>Otlučení (osekání) vnitřní vápenné nebo vápenocementové omítky stěn v rozsahu přes 50 do 100 %</t>
  </si>
  <si>
    <t>-1244840473</t>
  </si>
  <si>
    <t>Koupelna pod obklad neobložené plocha</t>
  </si>
  <si>
    <t>(1,38*2+2,07*2+2*0,374)*1,2-0,7*0,8</t>
  </si>
  <si>
    <t>41</t>
  </si>
  <si>
    <t>978059541</t>
  </si>
  <si>
    <t>Odsekání a odebrání obkladů stěn z vnitřních obkládaček plochy přes 1 m2</t>
  </si>
  <si>
    <t>-2055856936</t>
  </si>
  <si>
    <t>(1,38*2+2,07*2+2*0,374)*1,2-0,7*1,2</t>
  </si>
  <si>
    <t>Kuchyně</t>
  </si>
  <si>
    <t>997</t>
  </si>
  <si>
    <t>Přesun sutě</t>
  </si>
  <si>
    <t>42</t>
  </si>
  <si>
    <t>997013214</t>
  </si>
  <si>
    <t>Vnitrostaveništní doprava suti a vybouraných hmot pro budovy v přes 12 do 15 m ručně</t>
  </si>
  <si>
    <t>2044256806</t>
  </si>
  <si>
    <t>43</t>
  </si>
  <si>
    <t>997013219</t>
  </si>
  <si>
    <t>Příplatek k vnitrostaveništní dopravě suti a vybouraných hmot za zvětšenou dopravu suti ZKD 10 m</t>
  </si>
  <si>
    <t>-1169358385</t>
  </si>
  <si>
    <t>5,325*2 'Přepočtené koeficientem množství</t>
  </si>
  <si>
    <t>44</t>
  </si>
  <si>
    <t>997013501</t>
  </si>
  <si>
    <t>Odvoz suti a vybouraných hmot na skládku nebo meziskládku do 1 km se složením</t>
  </si>
  <si>
    <t>-1663324011</t>
  </si>
  <si>
    <t>45</t>
  </si>
  <si>
    <t>997013509</t>
  </si>
  <si>
    <t>Příplatek k odvozu suti a vybouraných hmot na skládku ZKD 1 km přes 1 km</t>
  </si>
  <si>
    <t>-1869508343</t>
  </si>
  <si>
    <t>5,325*19 'Přepočtené koeficientem množství</t>
  </si>
  <si>
    <t>46</t>
  </si>
  <si>
    <t>997013631</t>
  </si>
  <si>
    <t>Poplatek za uložení na skládce (skládkovné) stavebního odpadu směsného kód odpadu 17 09 04</t>
  </si>
  <si>
    <t>-1685049878</t>
  </si>
  <si>
    <t>998</t>
  </si>
  <si>
    <t>Přesun hmot</t>
  </si>
  <si>
    <t>47</t>
  </si>
  <si>
    <t>998018002</t>
  </si>
  <si>
    <t>Přesun hmot pro budovy ruční pro budovy v přes 6 do 12 m</t>
  </si>
  <si>
    <t>-1291975298</t>
  </si>
  <si>
    <t>48</t>
  </si>
  <si>
    <t>998018011</t>
  </si>
  <si>
    <t>Příplatek k ručnímu přesunu hmot pro budovy zděné za zvětšený přesun ZKD 100 m</t>
  </si>
  <si>
    <t>1787109798</t>
  </si>
  <si>
    <t>PSV</t>
  </si>
  <si>
    <t>Práce a dodávky PSV</t>
  </si>
  <si>
    <t>711</t>
  </si>
  <si>
    <t>Izolace proti vodě, vlhkosti a plynům</t>
  </si>
  <si>
    <t>49</t>
  </si>
  <si>
    <t>711199101</t>
  </si>
  <si>
    <t>Provedení těsnícího pásu do spoje dilatační nebo styčné spáry podlaha - stěna</t>
  </si>
  <si>
    <t>-103166334</t>
  </si>
  <si>
    <t xml:space="preserve">Koupelna  - styk podlahy s obkladem</t>
  </si>
  <si>
    <t>1,38*2+2,07*2+0,375*2</t>
  </si>
  <si>
    <t>50</t>
  </si>
  <si>
    <t>28355022</t>
  </si>
  <si>
    <t>páska pružná těsnící hydroizolační š do 125mm</t>
  </si>
  <si>
    <t>1641784052</t>
  </si>
  <si>
    <t>7,65*1,05 'Přepočtené koeficientem množství</t>
  </si>
  <si>
    <t>51</t>
  </si>
  <si>
    <t>711199102</t>
  </si>
  <si>
    <t>Provedení těsnícího koutu pro vnější nebo vnitřní roh spáry podlaha - stěna</t>
  </si>
  <si>
    <t>-305650945</t>
  </si>
  <si>
    <t>Koupelna kout</t>
  </si>
  <si>
    <t>Koupelna roh</t>
  </si>
  <si>
    <t>52</t>
  </si>
  <si>
    <t>59054242</t>
  </si>
  <si>
    <t>páska pružná těsnící hydroizolační -kout</t>
  </si>
  <si>
    <t>1898345780</t>
  </si>
  <si>
    <t>19,047619047619*0,315 'Přepočtené koeficientem množství</t>
  </si>
  <si>
    <t>53</t>
  </si>
  <si>
    <t>59054004</t>
  </si>
  <si>
    <t>páska pružná těsnící hydroizolační-roh</t>
  </si>
  <si>
    <t>-574761412</t>
  </si>
  <si>
    <t>54</t>
  </si>
  <si>
    <t>711493111</t>
  </si>
  <si>
    <t>Izolace proti podpovrchové a tlakové vodě vodorovná těsnicí hmotou dvousložkovou na bázi cementu</t>
  </si>
  <si>
    <t>743708467</t>
  </si>
  <si>
    <t>Koupelna podlaha</t>
  </si>
  <si>
    <t>55</t>
  </si>
  <si>
    <t>711493121</t>
  </si>
  <si>
    <t>Izolace proti podpovrchové a tlakové vodě svislá těsnicí hmotou dvousložkovou na bázi cementu</t>
  </si>
  <si>
    <t>1052633261</t>
  </si>
  <si>
    <t xml:space="preserve">Koupelna  - soklík</t>
  </si>
  <si>
    <t>(1,38*2+2,07*2+0,375*2)*0,15</t>
  </si>
  <si>
    <t>Za sprchovým koutem</t>
  </si>
  <si>
    <t>(1+0,9)*2,5</t>
  </si>
  <si>
    <t>56</t>
  </si>
  <si>
    <t>998711122</t>
  </si>
  <si>
    <t>Přesun hmot tonážní pro izolace proti vodě, vlhkosti a plynům ruční v objektech v přes 6 do 12 m</t>
  </si>
  <si>
    <t>1644530021</t>
  </si>
  <si>
    <t>57</t>
  </si>
  <si>
    <t>998711129</t>
  </si>
  <si>
    <t>Příplatek k ručnímu přesunu hmot tonážnímu pro izolace proti vodě, vlhkosti a plynům za zvětšený přesun ZKD 50 m</t>
  </si>
  <si>
    <t>-1211754534</t>
  </si>
  <si>
    <t>0,05*2 'Přepočtené koeficientem množství</t>
  </si>
  <si>
    <t>721</t>
  </si>
  <si>
    <t>Zdravotechnika - vnitřní kanalizace</t>
  </si>
  <si>
    <t>58</t>
  </si>
  <si>
    <t>721170972</t>
  </si>
  <si>
    <t>Potrubí z PVC krácení trub DN 50</t>
  </si>
  <si>
    <t>-499544972</t>
  </si>
  <si>
    <t xml:space="preserve">Kuchyně  dřez</t>
  </si>
  <si>
    <t>Koupelna umyvadlo</t>
  </si>
  <si>
    <t>59</t>
  </si>
  <si>
    <t>721170973</t>
  </si>
  <si>
    <t>Potrubí z PVC krácení trub DN 70</t>
  </si>
  <si>
    <t>1007782055</t>
  </si>
  <si>
    <t>Vana</t>
  </si>
  <si>
    <t>60</t>
  </si>
  <si>
    <t>721170974</t>
  </si>
  <si>
    <t>Potrubí z PVC krácení trub DN 110</t>
  </si>
  <si>
    <t>581703720</t>
  </si>
  <si>
    <t>61</t>
  </si>
  <si>
    <t>721171803</t>
  </si>
  <si>
    <t>Demontáž potrubí z PVC D do 75</t>
  </si>
  <si>
    <t>-1639167318</t>
  </si>
  <si>
    <t>Koupelna vana a umyvadlo</t>
  </si>
  <si>
    <t>1,5+2</t>
  </si>
  <si>
    <t>Kuchyně dřez</t>
  </si>
  <si>
    <t>2,5</t>
  </si>
  <si>
    <t>62</t>
  </si>
  <si>
    <t>721171808</t>
  </si>
  <si>
    <t>Demontáž potrubí z PVC D přes 75 do 114</t>
  </si>
  <si>
    <t>-840687917</t>
  </si>
  <si>
    <t>63</t>
  </si>
  <si>
    <t>721171905</t>
  </si>
  <si>
    <t>Potrubí z PP vsazení odbočky do hrdla DN 110</t>
  </si>
  <si>
    <t>862234289</t>
  </si>
  <si>
    <t>64</t>
  </si>
  <si>
    <t>721171915</t>
  </si>
  <si>
    <t>Potrubí z PP propojení potrubí DN 110</t>
  </si>
  <si>
    <t>-1442111176</t>
  </si>
  <si>
    <t>65</t>
  </si>
  <si>
    <t>721174042</t>
  </si>
  <si>
    <t>Potrubí kanalizační z PP připojovací DN 40</t>
  </si>
  <si>
    <t>674352547</t>
  </si>
  <si>
    <t>Umyvadlo</t>
  </si>
  <si>
    <t>Odpad bojler koupelna</t>
  </si>
  <si>
    <t>66</t>
  </si>
  <si>
    <t>721174043</t>
  </si>
  <si>
    <t>Potrubí kanalizační z PP připojovací DN 50</t>
  </si>
  <si>
    <t>-692063546</t>
  </si>
  <si>
    <t>Kuchyň dřez, myčka a pračka -část rozvodu</t>
  </si>
  <si>
    <t>67</t>
  </si>
  <si>
    <t>721174044</t>
  </si>
  <si>
    <t>Potrubí kanalizační z PP připojovací DN 75</t>
  </si>
  <si>
    <t>-598590119</t>
  </si>
  <si>
    <t>Sprcha</t>
  </si>
  <si>
    <t>Část rozvodu a napojení kuchyně</t>
  </si>
  <si>
    <t>68</t>
  </si>
  <si>
    <t>721174045</t>
  </si>
  <si>
    <t>Potrubí kanalizační z PP připojovací DN 110</t>
  </si>
  <si>
    <t>892422076</t>
  </si>
  <si>
    <t>69</t>
  </si>
  <si>
    <t>721194104</t>
  </si>
  <si>
    <t>Vyvedení a upevnění odpadních výpustek DN 40</t>
  </si>
  <si>
    <t>-1011190917</t>
  </si>
  <si>
    <t>70</t>
  </si>
  <si>
    <t>721194105</t>
  </si>
  <si>
    <t>Vyvedení a upevnění odpadních výpustek DN 50</t>
  </si>
  <si>
    <t>2142532924</t>
  </si>
  <si>
    <t>Dřez, myčka, pračka</t>
  </si>
  <si>
    <t>1+1+1</t>
  </si>
  <si>
    <t>71</t>
  </si>
  <si>
    <t>721194107</t>
  </si>
  <si>
    <t>Vyvedení a upevnění odpadních výpustek DN 70</t>
  </si>
  <si>
    <t>86181926</t>
  </si>
  <si>
    <t>72</t>
  </si>
  <si>
    <t>721194109</t>
  </si>
  <si>
    <t>Vyvedení a upevnění odpadních výpustek DN 110</t>
  </si>
  <si>
    <t>-859217616</t>
  </si>
  <si>
    <t>73</t>
  </si>
  <si>
    <t>721219128</t>
  </si>
  <si>
    <t>Montáž odtokového sprchového žlabu délky do 1050 mm</t>
  </si>
  <si>
    <t>-2014800183</t>
  </si>
  <si>
    <t>74</t>
  </si>
  <si>
    <t>APZ101850</t>
  </si>
  <si>
    <t>Sprchový žlab Alca 85 cm nerez APZ101-850</t>
  </si>
  <si>
    <t>-320009713</t>
  </si>
  <si>
    <t>LINE850M</t>
  </si>
  <si>
    <t>Rošt Alca 85 cm nerez mat zebra LINE-850M</t>
  </si>
  <si>
    <t>418784182</t>
  </si>
  <si>
    <t>76</t>
  </si>
  <si>
    <t>721229111</t>
  </si>
  <si>
    <t xml:space="preserve">Montáž zápachové uzávěrky pro pračku a myčku do DN 50  ostatní typ</t>
  </si>
  <si>
    <t>282181123</t>
  </si>
  <si>
    <t>pračka + myčka</t>
  </si>
  <si>
    <t>77</t>
  </si>
  <si>
    <t>6000041890</t>
  </si>
  <si>
    <t>Sifon pračkový podomítkový</t>
  </si>
  <si>
    <t>2033341206</t>
  </si>
  <si>
    <t>78</t>
  </si>
  <si>
    <t>721290111</t>
  </si>
  <si>
    <t>Zkouška těsnosti potrubí kanalizace vodou DN do 125</t>
  </si>
  <si>
    <t>500653383</t>
  </si>
  <si>
    <t>17,5</t>
  </si>
  <si>
    <t>79</t>
  </si>
  <si>
    <t>721910912</t>
  </si>
  <si>
    <t>Pročištění odpadů svislých v jednom podlaží DN do 200</t>
  </si>
  <si>
    <t>-720750255</t>
  </si>
  <si>
    <t>80</t>
  </si>
  <si>
    <t>998721122</t>
  </si>
  <si>
    <t>Přesun hmot tonážní pro vnitřní kanalizaci ruční v objektech v přes 6 do 12 m</t>
  </si>
  <si>
    <t>308845226</t>
  </si>
  <si>
    <t>81</t>
  </si>
  <si>
    <t>998721129</t>
  </si>
  <si>
    <t>Příplatek k ručnímu přesunu hmot tonážnímu pro vnitřní kanalizaci za zvětšený přesun ZKD 50 m</t>
  </si>
  <si>
    <t>-132233852</t>
  </si>
  <si>
    <t>0,018*2 'Přepočtené koeficientem množství</t>
  </si>
  <si>
    <t>722</t>
  </si>
  <si>
    <t>Zdravotechnika - vnitřní vodovod</t>
  </si>
  <si>
    <t>82</t>
  </si>
  <si>
    <t>722170801</t>
  </si>
  <si>
    <t>Demontáž rozvodů vody z plastů D do 25</t>
  </si>
  <si>
    <t>385306265</t>
  </si>
  <si>
    <t>Kuchyně + přívod do kuchyně</t>
  </si>
  <si>
    <t>83</t>
  </si>
  <si>
    <t>722171913</t>
  </si>
  <si>
    <t>Potrubí plastové odříznutí trubky D přes 20 do 25 mm</t>
  </si>
  <si>
    <t>190112855</t>
  </si>
  <si>
    <t>84</t>
  </si>
  <si>
    <t>722174003</t>
  </si>
  <si>
    <t>Potrubí vodovodní plastové PPR svar polyfúze PN 16 D 25x3,5 mm</t>
  </si>
  <si>
    <t>1187741421</t>
  </si>
  <si>
    <t>Koupelna sprcha, umyvadlo, bojler</t>
  </si>
  <si>
    <t>Kuchyně dřez, myčka, pračka,bojler</t>
  </si>
  <si>
    <t>85</t>
  </si>
  <si>
    <t>722179191</t>
  </si>
  <si>
    <t>Příplatek k rozvodu vody z plastů za malý rozsah prací na zakázce do 20 m</t>
  </si>
  <si>
    <t>soubor</t>
  </si>
  <si>
    <t>1510109080</t>
  </si>
  <si>
    <t>86</t>
  </si>
  <si>
    <t>722179192</t>
  </si>
  <si>
    <t>Příplatek k rozvodu vody z plastů za potrubí do D 32 mm do 15 svarů</t>
  </si>
  <si>
    <t>-1402900565</t>
  </si>
  <si>
    <t>87</t>
  </si>
  <si>
    <t>722181212</t>
  </si>
  <si>
    <t>Ochrana vodovodního potrubí přilepenými termoizolačními trubicemi z PE tl do 6 mm DN přes 22 do 32 mm</t>
  </si>
  <si>
    <t>760468333</t>
  </si>
  <si>
    <t>88</t>
  </si>
  <si>
    <t>722181851</t>
  </si>
  <si>
    <t>Demontáž termoizolačních trubic z trub D do 45</t>
  </si>
  <si>
    <t>272911771</t>
  </si>
  <si>
    <t>19,5</t>
  </si>
  <si>
    <t>89</t>
  </si>
  <si>
    <t>722190401</t>
  </si>
  <si>
    <t>Vyvedení a upevnění výpustku DN do 25</t>
  </si>
  <si>
    <t>138120447</t>
  </si>
  <si>
    <t>dřez,sprcha, umyvadlo, myčka, pračka,WC,bojler koupelna</t>
  </si>
  <si>
    <t>2+2+2+1+1+1+2</t>
  </si>
  <si>
    <t>90</t>
  </si>
  <si>
    <t>722190901</t>
  </si>
  <si>
    <t>Uzavření nebo otevření vodovodního potrubí při opravách</t>
  </si>
  <si>
    <t>2144995022</t>
  </si>
  <si>
    <t>91</t>
  </si>
  <si>
    <t>722220151</t>
  </si>
  <si>
    <t>Nástěnka závitová plastová PPR PN 20 DN 16 x G 1/2"</t>
  </si>
  <si>
    <t>1097728830</t>
  </si>
  <si>
    <t>wc, myčka, pračka,umyvadlo,dřez,bojler koupelna</t>
  </si>
  <si>
    <t>1+1+1+2+2+2</t>
  </si>
  <si>
    <t>92</t>
  </si>
  <si>
    <t>722220161</t>
  </si>
  <si>
    <t>Nástěnný komplet plastový PPR PN 20 DN 20 x G 1/2"</t>
  </si>
  <si>
    <t>-1184938942</t>
  </si>
  <si>
    <t>sprcha</t>
  </si>
  <si>
    <t>93</t>
  </si>
  <si>
    <t>722220861</t>
  </si>
  <si>
    <t>Demontáž armatur závitových se dvěma závity G do 3/4</t>
  </si>
  <si>
    <t>-345056938</t>
  </si>
  <si>
    <t xml:space="preserve">Rohový ventil  wc ,ohřívač vody, ventil pračka koupelna</t>
  </si>
  <si>
    <t>1+3+1</t>
  </si>
  <si>
    <t>Původní ventil u vodoměru</t>
  </si>
  <si>
    <t>94</t>
  </si>
  <si>
    <t>722220872</t>
  </si>
  <si>
    <t>Demontáž armatur závitových se dvěma závity a šroubením G přes 3/8 do 3/4</t>
  </si>
  <si>
    <t>665970920</t>
  </si>
  <si>
    <t>Hadice k WC</t>
  </si>
  <si>
    <t>Hadice bojleru</t>
  </si>
  <si>
    <t>95</t>
  </si>
  <si>
    <t>722232012</t>
  </si>
  <si>
    <t>Kohout kulový podomítkový G 3/4" PN 16 do 120°C vnitřní závit</t>
  </si>
  <si>
    <t>-1829684700</t>
  </si>
  <si>
    <t>Vodoměr</t>
  </si>
  <si>
    <t>96</t>
  </si>
  <si>
    <t>722232221</t>
  </si>
  <si>
    <t>Kohout kulový rohový G 1/2" PN 42 do 185°C plnoprůtokový s 2x vnějším závitem</t>
  </si>
  <si>
    <t>-2039182906</t>
  </si>
  <si>
    <t>dřez, umyvadlo, ohřívač vody koupelna</t>
  </si>
  <si>
    <t>2+2+2</t>
  </si>
  <si>
    <t>97</t>
  </si>
  <si>
    <t>722239101</t>
  </si>
  <si>
    <t>Montáž armatur vodovodních se dvěma závity G 1/2"</t>
  </si>
  <si>
    <t>-1017492203</t>
  </si>
  <si>
    <t xml:space="preserve">hadice k umyvadlu a ohřívači vody </t>
  </si>
  <si>
    <t>2+2</t>
  </si>
  <si>
    <t>98</t>
  </si>
  <si>
    <t>RAF.XF0050P</t>
  </si>
  <si>
    <t>hadice flexibilní XF0050P 3,8" délka 400 mm bal. 2 kusy</t>
  </si>
  <si>
    <t>-1829255613</t>
  </si>
  <si>
    <t>99</t>
  </si>
  <si>
    <t>722260812</t>
  </si>
  <si>
    <t>Demontáž vodoměrů závitových G 3/4</t>
  </si>
  <si>
    <t>-144901547</t>
  </si>
  <si>
    <t>100</t>
  </si>
  <si>
    <t>722260922</t>
  </si>
  <si>
    <t>Zpětná montáž vodoměrů závitových G 3/4</t>
  </si>
  <si>
    <t>-90322697</t>
  </si>
  <si>
    <t>101</t>
  </si>
  <si>
    <t>38821301</t>
  </si>
  <si>
    <t>vodoměr bytový s přípravou pro dálkovou komunikaci bez magnetické spojky DN 15 Q=1,6m3/h R100 T30/90 dl 110mm</t>
  </si>
  <si>
    <t>2096232660</t>
  </si>
  <si>
    <t>102</t>
  </si>
  <si>
    <t>722290234</t>
  </si>
  <si>
    <t>Proplach a dezinfekce vodovodního potrubí DN do 80</t>
  </si>
  <si>
    <t>-644869741</t>
  </si>
  <si>
    <t>103</t>
  </si>
  <si>
    <t>722290246</t>
  </si>
  <si>
    <t>Zkouška těsnosti vodovodního potrubí plastového DN do 40</t>
  </si>
  <si>
    <t>227670456</t>
  </si>
  <si>
    <t>104</t>
  </si>
  <si>
    <t>998722122</t>
  </si>
  <si>
    <t>Přesun hmot tonážní pro vnitřní vodovod ruční v objektech v přes 6 do 12 m</t>
  </si>
  <si>
    <t>1083827608</t>
  </si>
  <si>
    <t>105</t>
  </si>
  <si>
    <t>998722129</t>
  </si>
  <si>
    <t>Příplatek k ručnímu k přesunu hmot tonážnímu pro vnitřní vodovod za zvětšený přesun ZKD 50 m</t>
  </si>
  <si>
    <t>1520033552</t>
  </si>
  <si>
    <t>0,055*2 'Přepočtené koeficientem množství</t>
  </si>
  <si>
    <t>723</t>
  </si>
  <si>
    <t>Zdravotechnika - vnitřní plynovod</t>
  </si>
  <si>
    <t>106</t>
  </si>
  <si>
    <t>723150802</t>
  </si>
  <si>
    <t>Demontáž potrubí ocelové hladké svařované D přes 32 do 44,5</t>
  </si>
  <si>
    <t>-515491919</t>
  </si>
  <si>
    <t>107</t>
  </si>
  <si>
    <t>723160804</t>
  </si>
  <si>
    <t>Demontáž přípojka k plynoměru na závit bez ochozu G 1</t>
  </si>
  <si>
    <t>pár</t>
  </si>
  <si>
    <t>1599767557</t>
  </si>
  <si>
    <t>108</t>
  </si>
  <si>
    <t>723160831</t>
  </si>
  <si>
    <t>Demontáž rozpěrky k plynoměru G 1</t>
  </si>
  <si>
    <t>2037274246</t>
  </si>
  <si>
    <t>109</t>
  </si>
  <si>
    <t>723229104</t>
  </si>
  <si>
    <t>Montáž armatur plynovodních s jedním závitem G 1" ostatní typ</t>
  </si>
  <si>
    <t>556531917</t>
  </si>
  <si>
    <t>zátka</t>
  </si>
  <si>
    <t>110</t>
  </si>
  <si>
    <t>31942687</t>
  </si>
  <si>
    <t>zátka mosaz 1"</t>
  </si>
  <si>
    <t>-2110605752</t>
  </si>
  <si>
    <t>111</t>
  </si>
  <si>
    <t>723260801</t>
  </si>
  <si>
    <t>Demontáž plynoměrů G 2 nebo G 4 nebo G 10 max. průtok do 16 m3/hod.</t>
  </si>
  <si>
    <t>1394566238</t>
  </si>
  <si>
    <t>112</t>
  </si>
  <si>
    <t>998723122</t>
  </si>
  <si>
    <t>Přesun hmot tonážní pro vnitřní plynovod ruční v objektech v přes 6 do 12 m</t>
  </si>
  <si>
    <t>-940245266</t>
  </si>
  <si>
    <t>113</t>
  </si>
  <si>
    <t>998723129</t>
  </si>
  <si>
    <t>Příplatek k ručnímu přesunu hmot tonážnímu pro vnitřní plynovod za zvětšený přesun ZKD 50 m</t>
  </si>
  <si>
    <t>1147120828</t>
  </si>
  <si>
    <t>0,001*2 'Přepočtené koeficientem množství</t>
  </si>
  <si>
    <t>725</t>
  </si>
  <si>
    <t>Zdravotechnika - zařizovací předměty</t>
  </si>
  <si>
    <t>114</t>
  </si>
  <si>
    <t>725110811</t>
  </si>
  <si>
    <t>Demontáž klozetů splachovacích s nádrží</t>
  </si>
  <si>
    <t>998651338</t>
  </si>
  <si>
    <t>115</t>
  </si>
  <si>
    <t>725119125</t>
  </si>
  <si>
    <t>Montáž klozetových mís závěsných na nosné stěny</t>
  </si>
  <si>
    <t>774141027</t>
  </si>
  <si>
    <t>116</t>
  </si>
  <si>
    <t>T007801</t>
  </si>
  <si>
    <t>Wc závěsné Ideal Standard Tesi zadní odpad T007801</t>
  </si>
  <si>
    <t>-638189513</t>
  </si>
  <si>
    <t>117</t>
  </si>
  <si>
    <t>725119131</t>
  </si>
  <si>
    <t>Montáž klozetových sedátek standardních</t>
  </si>
  <si>
    <t>-334429789</t>
  </si>
  <si>
    <t>118</t>
  </si>
  <si>
    <t>T352801</t>
  </si>
  <si>
    <t>WC prkénko Ideal Standard Tesi plast bílá T352801</t>
  </si>
  <si>
    <t>-1284741292</t>
  </si>
  <si>
    <t>119</t>
  </si>
  <si>
    <t>725210821</t>
  </si>
  <si>
    <t>Demontáž umyvadel bez výtokových armatur</t>
  </si>
  <si>
    <t>-16797863</t>
  </si>
  <si>
    <t>120</t>
  </si>
  <si>
    <t>725219102</t>
  </si>
  <si>
    <t>Montáž umyvadla připevněného na šrouby do zdiva</t>
  </si>
  <si>
    <t>881329926</t>
  </si>
  <si>
    <t>121</t>
  </si>
  <si>
    <t>109630001041</t>
  </si>
  <si>
    <t>Umyvadlo Laufen Pro S 60x46,5 cm otvor pro baterii uprostřed H8109630001041</t>
  </si>
  <si>
    <t>-1288923417</t>
  </si>
  <si>
    <t>122</t>
  </si>
  <si>
    <t>725220851</t>
  </si>
  <si>
    <t>Demontáž van akrylátových</t>
  </si>
  <si>
    <t>-1714728489</t>
  </si>
  <si>
    <t>123</t>
  </si>
  <si>
    <t>725244907</t>
  </si>
  <si>
    <t>Montáž zástěny sprchové rohové (sprchový kout)</t>
  </si>
  <si>
    <t>-1709971220</t>
  </si>
  <si>
    <t>124</t>
  </si>
  <si>
    <t>SIKOTEXQ90CRT</t>
  </si>
  <si>
    <t>Sprchový kout čtverec 90x90 cm SAT TEX SIKOTEXQ90CRT</t>
  </si>
  <si>
    <t>-1935728998</t>
  </si>
  <si>
    <t>125</t>
  </si>
  <si>
    <t>725291653</t>
  </si>
  <si>
    <t>Montáž zásobníku toaletních papírů</t>
  </si>
  <si>
    <t>-531273223</t>
  </si>
  <si>
    <t>126</t>
  </si>
  <si>
    <t>SPI26</t>
  </si>
  <si>
    <t>Držák toaletního papíru SAT Cube Way chrom SPI26</t>
  </si>
  <si>
    <t>219110982</t>
  </si>
  <si>
    <t>127</t>
  </si>
  <si>
    <t>725291666</t>
  </si>
  <si>
    <t>Montáž háčku</t>
  </si>
  <si>
    <t>336414478</t>
  </si>
  <si>
    <t>128</t>
  </si>
  <si>
    <t>SPI22</t>
  </si>
  <si>
    <t>Dvojháček Optima Cube Way chrom SPI22</t>
  </si>
  <si>
    <t>-932458253</t>
  </si>
  <si>
    <t>129</t>
  </si>
  <si>
    <t>725514802</t>
  </si>
  <si>
    <t>Demontáž ohřívač průtokový plynový přes 5 do 16 l za minutu</t>
  </si>
  <si>
    <t>1995449153</t>
  </si>
  <si>
    <t>130</t>
  </si>
  <si>
    <t>725532116</t>
  </si>
  <si>
    <t>Elektrický ohřívač zásobníkový akumulační závěsný svislý 100 l / 2 kW</t>
  </si>
  <si>
    <t>431758970</t>
  </si>
  <si>
    <t>131</t>
  </si>
  <si>
    <t>725535212</t>
  </si>
  <si>
    <t>Ventil pojistný G 3/4"</t>
  </si>
  <si>
    <t>55069247</t>
  </si>
  <si>
    <t>132</t>
  </si>
  <si>
    <t>725819202</t>
  </si>
  <si>
    <t>Montáž ventilů nástěnných G 3/4"</t>
  </si>
  <si>
    <t>1294760131</t>
  </si>
  <si>
    <t>pračka a myčka</t>
  </si>
  <si>
    <t>133</t>
  </si>
  <si>
    <t>05440</t>
  </si>
  <si>
    <t>Pračkový ventil Schell Comfort 3/4" horní ovládání CR 05440</t>
  </si>
  <si>
    <t>-380506888</t>
  </si>
  <si>
    <t>134</t>
  </si>
  <si>
    <t>725820801</t>
  </si>
  <si>
    <t>Demontáž baterie nástěnné do G 3 / 4</t>
  </si>
  <si>
    <t>486920024</t>
  </si>
  <si>
    <t>135</t>
  </si>
  <si>
    <t>725829131</t>
  </si>
  <si>
    <t>Montáž baterie umyvadlové stojánkové G 1/2" ostatní typ</t>
  </si>
  <si>
    <t>-156451495</t>
  </si>
  <si>
    <t>136</t>
  </si>
  <si>
    <t>902030</t>
  </si>
  <si>
    <t>Umyvadlová baterie Novaservis Titania Cosmos s clic-clacem chrom 90203,0</t>
  </si>
  <si>
    <t>899708359</t>
  </si>
  <si>
    <t>137</t>
  </si>
  <si>
    <t>725849411</t>
  </si>
  <si>
    <t>Montáž baterie sprchové nástěnná s nastavitelnou výškou sprchy</t>
  </si>
  <si>
    <t>-1286043635</t>
  </si>
  <si>
    <t>138</t>
  </si>
  <si>
    <t>902610E</t>
  </si>
  <si>
    <t>Sprchová baterie Novaservis Titani Cosmos Eco se sprchovým setem 150 mm chrom 90261,0E</t>
  </si>
  <si>
    <t>-976961342</t>
  </si>
  <si>
    <t>139</t>
  </si>
  <si>
    <t>725859101</t>
  </si>
  <si>
    <t>Montáž ventilů odpadních do DN 32 pro zařizovací předměty</t>
  </si>
  <si>
    <t>-1279388992</t>
  </si>
  <si>
    <t>140</t>
  </si>
  <si>
    <t>50105000</t>
  </si>
  <si>
    <t>Hansgrohe soupravy Odtoková Push-Open pro 50105000</t>
  </si>
  <si>
    <t>-434758828</t>
  </si>
  <si>
    <t>141</t>
  </si>
  <si>
    <t>725860812</t>
  </si>
  <si>
    <t>Demontáž uzávěrů zápachu dvojitých</t>
  </si>
  <si>
    <t>-1320576211</t>
  </si>
  <si>
    <t>142</t>
  </si>
  <si>
    <t>725869101</t>
  </si>
  <si>
    <t>Montáž zápachových uzávěrek umyvadlových do DN 40</t>
  </si>
  <si>
    <t>256666422</t>
  </si>
  <si>
    <t>143</t>
  </si>
  <si>
    <t>SIFMLUX</t>
  </si>
  <si>
    <t>Sifon umyvadlový Optima 5/4 CR SIFMLUX</t>
  </si>
  <si>
    <t>2012665271</t>
  </si>
  <si>
    <t>144</t>
  </si>
  <si>
    <t>998725122</t>
  </si>
  <si>
    <t>Přesun hmot tonážní pro zařizovací předměty ruční v objektech v přes 6 do 12 m</t>
  </si>
  <si>
    <t>1641600920</t>
  </si>
  <si>
    <t>145</t>
  </si>
  <si>
    <t>998725129</t>
  </si>
  <si>
    <t>Příplatek k ručnímu přesunu hmot tonážnímu pro zařizovací předměty za zvětšený přesun ZKD 50 m</t>
  </si>
  <si>
    <t>1079324475</t>
  </si>
  <si>
    <t>0,16*2 'Přepočtené koeficientem množství</t>
  </si>
  <si>
    <t>726</t>
  </si>
  <si>
    <t>Zdravotechnika - předstěnové instalace</t>
  </si>
  <si>
    <t>146</t>
  </si>
  <si>
    <t>726111041</t>
  </si>
  <si>
    <t>Instalační předstěna - klozet s ovládáním shora v 820 mm závěsný do masivní zděné kce</t>
  </si>
  <si>
    <t>393399492</t>
  </si>
  <si>
    <t>147</t>
  </si>
  <si>
    <t>998726132</t>
  </si>
  <si>
    <t>Přesun hmot tonážní pro instalační prefabrikáty ruční v objektech v přes 6 do 12 m</t>
  </si>
  <si>
    <t>-1380807652</t>
  </si>
  <si>
    <t>148</t>
  </si>
  <si>
    <t>998726139</t>
  </si>
  <si>
    <t>Příplatek k ručnímu přesunu hmot tonážnímu pro instalační prefabrikáty za zvětšený přesun ZKD 50 m</t>
  </si>
  <si>
    <t>422908326</t>
  </si>
  <si>
    <t>0,009*2 'Přepočtené koeficientem množství</t>
  </si>
  <si>
    <t>732</t>
  </si>
  <si>
    <t>Ústřední vytápění - strojovny</t>
  </si>
  <si>
    <t>149</t>
  </si>
  <si>
    <t>732490102</t>
  </si>
  <si>
    <t>Montáž sifonu pro odvod kondenzátu kotle</t>
  </si>
  <si>
    <t>-353451402</t>
  </si>
  <si>
    <t>Bojler</t>
  </si>
  <si>
    <t>150</t>
  </si>
  <si>
    <t>55162005</t>
  </si>
  <si>
    <t>sifon podomítkový pro odvod kondenzátu</t>
  </si>
  <si>
    <t>1898643780</t>
  </si>
  <si>
    <t>151</t>
  </si>
  <si>
    <t>998732122</t>
  </si>
  <si>
    <t>Přesun hmot tonážní pro strojovny ruční v objektech v přes 6 do 12 m</t>
  </si>
  <si>
    <t>-712530533</t>
  </si>
  <si>
    <t>152</t>
  </si>
  <si>
    <t>998732129</t>
  </si>
  <si>
    <t>Příplatek k ručnímu přesunu hmot tonážnímu pro strojovny za zvětšený přesun ZKD 50 m</t>
  </si>
  <si>
    <t>-890024702</t>
  </si>
  <si>
    <t>733</t>
  </si>
  <si>
    <t>Ústřední vytápění - rozvodné potrubí</t>
  </si>
  <si>
    <t>153</t>
  </si>
  <si>
    <t>733890102</t>
  </si>
  <si>
    <t>Zmrazení potrubí ocelového, měděného nebo plastového D přes 22 do 54 mm</t>
  </si>
  <si>
    <t>182149424</t>
  </si>
  <si>
    <t>Pokoje</t>
  </si>
  <si>
    <t>154</t>
  </si>
  <si>
    <t>998733122</t>
  </si>
  <si>
    <t>Přesun hmot tonážní pro rozvody potrubí ruční v objektech v přes 6 do 12 m</t>
  </si>
  <si>
    <t>734629597</t>
  </si>
  <si>
    <t>155</t>
  </si>
  <si>
    <t>998733129</t>
  </si>
  <si>
    <t>Příplatek k ručnímu přesunu hmot tonážnímu pro rozvody potrubí za zvětšený přesun ZKD 50 m</t>
  </si>
  <si>
    <t>1732027752</t>
  </si>
  <si>
    <t>734</t>
  </si>
  <si>
    <t>Ústřední vytápění - armatury</t>
  </si>
  <si>
    <t>156</t>
  </si>
  <si>
    <t>734-1</t>
  </si>
  <si>
    <t>Demontáž, uložení a zpětná montáž měřičů tepla</t>
  </si>
  <si>
    <t>ks</t>
  </si>
  <si>
    <t>435479438</t>
  </si>
  <si>
    <t>Demontáž 3 kusy a zpětná montáž 2 kusy</t>
  </si>
  <si>
    <t>157</t>
  </si>
  <si>
    <t>734200812</t>
  </si>
  <si>
    <t>Demontáž armatury závitové s jedním závitem přes G 1/2 do G 1</t>
  </si>
  <si>
    <t>421735839</t>
  </si>
  <si>
    <t>Demontáž termohlavic</t>
  </si>
  <si>
    <t>158</t>
  </si>
  <si>
    <t>734221682</t>
  </si>
  <si>
    <t>Termostatická hlavice kapalinová PN 10 do 110°C otopných těles VK</t>
  </si>
  <si>
    <t>-391674705</t>
  </si>
  <si>
    <t>159</t>
  </si>
  <si>
    <t>734291124</t>
  </si>
  <si>
    <t>Kohout plnící a vypouštěcí G 3/4 PN 10 do 90°C závitový</t>
  </si>
  <si>
    <t>-942542863</t>
  </si>
  <si>
    <t>Ohřívač vody</t>
  </si>
  <si>
    <t>160</t>
  </si>
  <si>
    <t>734421101</t>
  </si>
  <si>
    <t>Tlakoměr s pevným stonkem a zpětnou klapkou tlak 0-16 bar průměr 50 mm spodní připojení</t>
  </si>
  <si>
    <t>-259702825</t>
  </si>
  <si>
    <t>161</t>
  </si>
  <si>
    <t>998734122</t>
  </si>
  <si>
    <t>Přesun hmot tonážní pro armatury ruční v objektech v přes 6 do 12 m</t>
  </si>
  <si>
    <t>-1634922977</t>
  </si>
  <si>
    <t>162</t>
  </si>
  <si>
    <t>998734129</t>
  </si>
  <si>
    <t>Příplatek k ručnímu přesunu hmot tonážnímu pro armatury za zvětšený přesun ZKD 50 m</t>
  </si>
  <si>
    <t>-259617707</t>
  </si>
  <si>
    <t>0,002*2 'Přepočtené koeficientem množství</t>
  </si>
  <si>
    <t>735</t>
  </si>
  <si>
    <t>Ústřední vytápění - otopná tělesa</t>
  </si>
  <si>
    <t>163</t>
  </si>
  <si>
    <t>735000912</t>
  </si>
  <si>
    <t>Vyregulování ventilu nebo kohoutu dvojregulačního s termostatickým ovládáním</t>
  </si>
  <si>
    <t>-1556893855</t>
  </si>
  <si>
    <t>164</t>
  </si>
  <si>
    <t>735111810</t>
  </si>
  <si>
    <t>Demontáž otopného tělesa litinového článkového</t>
  </si>
  <si>
    <t>-1414444758</t>
  </si>
  <si>
    <t>Ložnice</t>
  </si>
  <si>
    <t>0,35*20</t>
  </si>
  <si>
    <t>Obývací pokoj</t>
  </si>
  <si>
    <t>0,35*15</t>
  </si>
  <si>
    <t>0,35*4</t>
  </si>
  <si>
    <t>165</t>
  </si>
  <si>
    <t>735164511</t>
  </si>
  <si>
    <t>Montáž otopného tělesa trubkového na stěnu výšky tělesa do 1500 mm</t>
  </si>
  <si>
    <t>496796311</t>
  </si>
  <si>
    <t>Záměna radiátoru v koupelně</t>
  </si>
  <si>
    <t>166</t>
  </si>
  <si>
    <t>KRD.KLM12204500E10</t>
  </si>
  <si>
    <t>KORALUX LINEAR MAX-E 1220/0450</t>
  </si>
  <si>
    <t>977314251</t>
  </si>
  <si>
    <t>167</t>
  </si>
  <si>
    <t>1193239</t>
  </si>
  <si>
    <t>REGULATOR TEPLOTY RE10A Z-SKV-0004</t>
  </si>
  <si>
    <t>1274819574</t>
  </si>
  <si>
    <t>168</t>
  </si>
  <si>
    <t>735191902</t>
  </si>
  <si>
    <t>Vyzkoušení otopných těles litinových po opravě tlakem</t>
  </si>
  <si>
    <t>-341797277</t>
  </si>
  <si>
    <t>169</t>
  </si>
  <si>
    <t>735191904</t>
  </si>
  <si>
    <t>Vyčištění otopných těles litinových proplachem vodou</t>
  </si>
  <si>
    <t>489444493</t>
  </si>
  <si>
    <t>170</t>
  </si>
  <si>
    <t>735191905</t>
  </si>
  <si>
    <t>Odvzdušnění otopných těles</t>
  </si>
  <si>
    <t>-454915899</t>
  </si>
  <si>
    <t>171</t>
  </si>
  <si>
    <t>735191910</t>
  </si>
  <si>
    <t>Napuštění vody do otopných těles</t>
  </si>
  <si>
    <t>-651151907</t>
  </si>
  <si>
    <t>172</t>
  </si>
  <si>
    <t>735192911</t>
  </si>
  <si>
    <t>Zpětná montáž otopných těles článkových litinových</t>
  </si>
  <si>
    <t>828008242</t>
  </si>
  <si>
    <t>173</t>
  </si>
  <si>
    <t>735494811</t>
  </si>
  <si>
    <t>Vypuštění vody z otopných těles</t>
  </si>
  <si>
    <t>-1305444930</t>
  </si>
  <si>
    <t>174</t>
  </si>
  <si>
    <t>998735122</t>
  </si>
  <si>
    <t>Přesun hmot tonážní pro otopná tělesa ruční v objektech v přes 6 do 12 m</t>
  </si>
  <si>
    <t>-1643868821</t>
  </si>
  <si>
    <t>0,15</t>
  </si>
  <si>
    <t>175</t>
  </si>
  <si>
    <t>998735129</t>
  </si>
  <si>
    <t>Příplatek k ručnímu přesunu hmot tonážnímu pro otopná tělesa za zvětšený přesun ZKD 50 m</t>
  </si>
  <si>
    <t>2044240348</t>
  </si>
  <si>
    <t>0,15*2 'Přepočtené koeficientem množství</t>
  </si>
  <si>
    <t>741</t>
  </si>
  <si>
    <t>Elektroinstalace - silnoproud</t>
  </si>
  <si>
    <t>176</t>
  </si>
  <si>
    <t>741-1</t>
  </si>
  <si>
    <t>Vyřízení a zabezpečení navýšení příkonu do bytu</t>
  </si>
  <si>
    <t>-1056955156</t>
  </si>
  <si>
    <t>177</t>
  </si>
  <si>
    <t>741-2</t>
  </si>
  <si>
    <t>Demontáž původních rozvodů elektro</t>
  </si>
  <si>
    <t>919697817</t>
  </si>
  <si>
    <t>178</t>
  </si>
  <si>
    <t>741110041</t>
  </si>
  <si>
    <t>Montáž trubka plastová ohebná D přes 11 do 23 mm uložená pevně</t>
  </si>
  <si>
    <t>-1091163384</t>
  </si>
  <si>
    <t>Přívod od elektroměru k bytovému rozvaděči</t>
  </si>
  <si>
    <t>179</t>
  </si>
  <si>
    <t>34571154</t>
  </si>
  <si>
    <t>trubka elektroinstalační ohebná z PH, D 22,9/28,5mm</t>
  </si>
  <si>
    <t>437505173</t>
  </si>
  <si>
    <t>7*1,05 'Přepočtené koeficientem množství</t>
  </si>
  <si>
    <t>180</t>
  </si>
  <si>
    <t>741112001</t>
  </si>
  <si>
    <t>Montáž krabice zapuštěná plastová kruhová</t>
  </si>
  <si>
    <t>-1386534637</t>
  </si>
  <si>
    <t>181</t>
  </si>
  <si>
    <t>34571521</t>
  </si>
  <si>
    <t>krabice pod omítku PVC odbočná kruhová D 70mm s víčkem a svorkovnicí</t>
  </si>
  <si>
    <t>-1855882016</t>
  </si>
  <si>
    <t>182</t>
  </si>
  <si>
    <t>741112061</t>
  </si>
  <si>
    <t>Montáž krabice přístrojová zapuštěná plastová kruhová</t>
  </si>
  <si>
    <t>-342031282</t>
  </si>
  <si>
    <t>183</t>
  </si>
  <si>
    <t>1188894</t>
  </si>
  <si>
    <t>KRABICE PRISTROJOVA KP 68/2 KA MELKA</t>
  </si>
  <si>
    <t>617199562</t>
  </si>
  <si>
    <t>184</t>
  </si>
  <si>
    <t>741122005</t>
  </si>
  <si>
    <t>Montáž kabel Cu bez ukončení uložený pod omítku plný plochý 3x1 až 2,5 mm2 (CYKYLo)</t>
  </si>
  <si>
    <t>-694840112</t>
  </si>
  <si>
    <t>88+150</t>
  </si>
  <si>
    <t>185</t>
  </si>
  <si>
    <t>34109513</t>
  </si>
  <si>
    <t>kabel instalační plochý jádro Cu plné izolace PVC plášť PVC 450/750V (CYKYLo) 3x1,5mm2</t>
  </si>
  <si>
    <t>-1031515583</t>
  </si>
  <si>
    <t>SVĚTLA</t>
  </si>
  <si>
    <t>Světelný okruh 1</t>
  </si>
  <si>
    <t>Chodba</t>
  </si>
  <si>
    <t>Světelný okruh 2</t>
  </si>
  <si>
    <t>Koupelna s ventilátorem</t>
  </si>
  <si>
    <t>WC s ventilátorem</t>
  </si>
  <si>
    <t>88*1,2 'Přepočtené koeficientem množství</t>
  </si>
  <si>
    <t>186</t>
  </si>
  <si>
    <t>34109517</t>
  </si>
  <si>
    <t>kabel instalační plochý jádro Cu plné izolace PVC plášť PVC 450/750V (CYKYLo) 3x2,5mm2</t>
  </si>
  <si>
    <t>785768996</t>
  </si>
  <si>
    <t>ZÁSUVKY</t>
  </si>
  <si>
    <t>Samostatný přívod kuchyně myčka</t>
  </si>
  <si>
    <t>Samostatný přívod kuchyně pračka</t>
  </si>
  <si>
    <t xml:space="preserve">Samostatný přívod kuchyně  dvojzásuvky linka</t>
  </si>
  <si>
    <t>Samostatný přívod k ohřívači vody v koupelně</t>
  </si>
  <si>
    <t>Samostatný přívod pro UT žebřík v koupelně</t>
  </si>
  <si>
    <t>Zásuvkový obvod 1</t>
  </si>
  <si>
    <t>Zásuvkový obvod 2</t>
  </si>
  <si>
    <t>150*1,2 'Přepočtené koeficientem množství</t>
  </si>
  <si>
    <t>187</t>
  </si>
  <si>
    <t>741122031</t>
  </si>
  <si>
    <t>Montáž kabel Cu bez ukončení uložený pod omítku plný kulatý 5x1,5 až 2,5 mm2 (CYKY)</t>
  </si>
  <si>
    <t>-257323001</t>
  </si>
  <si>
    <t>Sporák</t>
  </si>
  <si>
    <t>188</t>
  </si>
  <si>
    <t>34111094.2</t>
  </si>
  <si>
    <t>kabel instalační jádro Cu plné izolace PVC plášť PVC 450/750V (CYKY) 5x2,5mm2</t>
  </si>
  <si>
    <t>1616441613</t>
  </si>
  <si>
    <t>14*1,2 'Přepočtené koeficientem množství</t>
  </si>
  <si>
    <t>189</t>
  </si>
  <si>
    <t>741122143</t>
  </si>
  <si>
    <t>Montáž kabel Cu plný kulatý žíla 5x4 až 6 mm2 zatažený v trubkách (např. CYKY)</t>
  </si>
  <si>
    <t>-652825480</t>
  </si>
  <si>
    <t>190</t>
  </si>
  <si>
    <t>34111100</t>
  </si>
  <si>
    <t>kabel instalační jádro Cu plné izolace PVC plášť PVC 450/750V (CYKY) 5x6mm2</t>
  </si>
  <si>
    <t>-349743869</t>
  </si>
  <si>
    <t>7*1,15 'Přepočtené koeficientem množství</t>
  </si>
  <si>
    <t>191</t>
  </si>
  <si>
    <t>741130001</t>
  </si>
  <si>
    <t>Ukončení vodič izolovaný do 2,5mm2 v rozváděči nebo na přístroji</t>
  </si>
  <si>
    <t>1851670587</t>
  </si>
  <si>
    <t>192</t>
  </si>
  <si>
    <t>741130004</t>
  </si>
  <si>
    <t>Ukončení vodič izolovaný do 6 mm2 v rozváděči nebo na přístroji</t>
  </si>
  <si>
    <t>1178071391</t>
  </si>
  <si>
    <t>193</t>
  </si>
  <si>
    <t>741130021</t>
  </si>
  <si>
    <t>Ukončení vodič izolovaný do 2,5 mm2 na svorkovnici</t>
  </si>
  <si>
    <t>713545027</t>
  </si>
  <si>
    <t>194</t>
  </si>
  <si>
    <t>741210001</t>
  </si>
  <si>
    <t>Montáž rozvodnice oceloplechová nebo plastová běžná do 20 kg</t>
  </si>
  <si>
    <t>1629198727</t>
  </si>
  <si>
    <t>195</t>
  </si>
  <si>
    <t>35711015</t>
  </si>
  <si>
    <t>rozvodnice nástěnná, plné dveře, IP41, 24 modulárních jednotek, vč. N/pE</t>
  </si>
  <si>
    <t>-1192391758</t>
  </si>
  <si>
    <t>196</t>
  </si>
  <si>
    <t>741210833</t>
  </si>
  <si>
    <t>Demontáž rozvodnic plastových na povrchu s krytím do IPx4 plochou přes 0,2 m2</t>
  </si>
  <si>
    <t>-1113242312</t>
  </si>
  <si>
    <t>197</t>
  </si>
  <si>
    <t>741213811</t>
  </si>
  <si>
    <t>Demontáž kabelu silového z rozvodnice průřezu žil do 4 mm2 bez zachování funkčnosti</t>
  </si>
  <si>
    <t>946564349</t>
  </si>
  <si>
    <t>198</t>
  </si>
  <si>
    <t>741240022</t>
  </si>
  <si>
    <t>Montáž příslušenství rozvoden - tabulka pro přístroje lepená</t>
  </si>
  <si>
    <t>-1491259667</t>
  </si>
  <si>
    <t>199</t>
  </si>
  <si>
    <t>35442238</t>
  </si>
  <si>
    <t>bezpečnostní tabulka samolepící (A5)</t>
  </si>
  <si>
    <t>1137542668</t>
  </si>
  <si>
    <t>200</t>
  </si>
  <si>
    <t>741310101</t>
  </si>
  <si>
    <t>Montáž vypínač (polo)zapuštěný bezšroubové připojení 1-jednopólový</t>
  </si>
  <si>
    <t>1037788319</t>
  </si>
  <si>
    <t xml:space="preserve">Koupelna </t>
  </si>
  <si>
    <t>201</t>
  </si>
  <si>
    <t>8500142041</t>
  </si>
  <si>
    <t>Spínač kompletní řazení 1</t>
  </si>
  <si>
    <t>-1761662419</t>
  </si>
  <si>
    <t>202</t>
  </si>
  <si>
    <t>ABB.3901GA00010B1</t>
  </si>
  <si>
    <t>Rámeček jednonásobný</t>
  </si>
  <si>
    <t>-402002761</t>
  </si>
  <si>
    <t>Vypínače</t>
  </si>
  <si>
    <t>Střídavé vypínače</t>
  </si>
  <si>
    <t>Zásuvky</t>
  </si>
  <si>
    <t>203</t>
  </si>
  <si>
    <t>ABB.3901AB20B</t>
  </si>
  <si>
    <t>Rámeček dvojnásobný, vodorovný</t>
  </si>
  <si>
    <t>-300050047</t>
  </si>
  <si>
    <t>Dvojzásuvky</t>
  </si>
  <si>
    <t>204</t>
  </si>
  <si>
    <t>ABB.3901AB30B</t>
  </si>
  <si>
    <t>Rámeček trojnásobný, vodorovný</t>
  </si>
  <si>
    <t>-1030640635</t>
  </si>
  <si>
    <t>Koupelna, kuchyň nad linkou</t>
  </si>
  <si>
    <t>205</t>
  </si>
  <si>
    <t>ABB.3901AB40B</t>
  </si>
  <si>
    <t>Rámeček čtyřnásobný, vodorovný</t>
  </si>
  <si>
    <t>926534191</t>
  </si>
  <si>
    <t>Pokoj, ložnice</t>
  </si>
  <si>
    <t>206</t>
  </si>
  <si>
    <t>741310122</t>
  </si>
  <si>
    <t>Montáž přepínač (polo)zapuštěný bezšroubové připojení 6-střídavý</t>
  </si>
  <si>
    <t>-1925228012</t>
  </si>
  <si>
    <t>207</t>
  </si>
  <si>
    <t>ABB.355306289B1</t>
  </si>
  <si>
    <t>Přepínač střídavý, řazení 6</t>
  </si>
  <si>
    <t>1899582401</t>
  </si>
  <si>
    <t>208</t>
  </si>
  <si>
    <t>ABB.3558A06340</t>
  </si>
  <si>
    <t>Přístroj přepínače střídavého, řazení 6, 6So</t>
  </si>
  <si>
    <t>-237239360</t>
  </si>
  <si>
    <t>209</t>
  </si>
  <si>
    <t>741310401</t>
  </si>
  <si>
    <t>Montáž spínač tří/čtyřpólový nástěnný do 16 A prostředí normální</t>
  </si>
  <si>
    <t>-1078543436</t>
  </si>
  <si>
    <t>Kuchyň- sporák</t>
  </si>
  <si>
    <t>210</t>
  </si>
  <si>
    <t>10.627.428</t>
  </si>
  <si>
    <t>Kombinace S25 JEPF sporáková pod omítku</t>
  </si>
  <si>
    <t>-2134363161</t>
  </si>
  <si>
    <t>211</t>
  </si>
  <si>
    <t>741311875</t>
  </si>
  <si>
    <t>Demontáž spínačů zapuštěných normálních do 10 A šroubových bez zachování funkčnosti do 4 svorek</t>
  </si>
  <si>
    <t>-2106210707</t>
  </si>
  <si>
    <t>Kuchyň</t>
  </si>
  <si>
    <t>212</t>
  </si>
  <si>
    <t>741312011</t>
  </si>
  <si>
    <t>Montáž odpojovač třípólový do 500 V do 400 A bez zapojení</t>
  </si>
  <si>
    <t>1566325757</t>
  </si>
  <si>
    <t>Hlavní vypínač</t>
  </si>
  <si>
    <t>213</t>
  </si>
  <si>
    <t>1000287288</t>
  </si>
  <si>
    <t>OEZ:42333 MSO-32-3N Vypínač RP</t>
  </si>
  <si>
    <t>683408925</t>
  </si>
  <si>
    <t>214</t>
  </si>
  <si>
    <t>741313001</t>
  </si>
  <si>
    <t>Montáž zásuvka (polo)zapuštěná bezšroubové připojení 2P+PE se zapojením vodičů</t>
  </si>
  <si>
    <t>360475938</t>
  </si>
  <si>
    <t>Kuchyně pračka myčka</t>
  </si>
  <si>
    <t>Koupelna žebřík</t>
  </si>
  <si>
    <t>Koupelna bojler</t>
  </si>
  <si>
    <t>15*2</t>
  </si>
  <si>
    <t>215</t>
  </si>
  <si>
    <t>ABB.55172389B1</t>
  </si>
  <si>
    <t>Zásuvka jednonásobná</t>
  </si>
  <si>
    <t>-470163537</t>
  </si>
  <si>
    <t>216</t>
  </si>
  <si>
    <t>34555241</t>
  </si>
  <si>
    <t>přístroj zásuvky zápustné jednonásobné, krytka s clonkami, bezšroubové svorky</t>
  </si>
  <si>
    <t>1461013621</t>
  </si>
  <si>
    <t>217</t>
  </si>
  <si>
    <t>741315823</t>
  </si>
  <si>
    <t>Demontáž zásuvek domovních normálních do 16A zapuštěných šroubových bez zachování funkčnosti 2P+PE</t>
  </si>
  <si>
    <t>1238656974</t>
  </si>
  <si>
    <t>218</t>
  </si>
  <si>
    <t>741320105</t>
  </si>
  <si>
    <t>Montáž jistič jednopólový nn do 25 A ve skříni</t>
  </si>
  <si>
    <t>-136772710</t>
  </si>
  <si>
    <t>2+7</t>
  </si>
  <si>
    <t>219</t>
  </si>
  <si>
    <t>10.700.266</t>
  </si>
  <si>
    <t xml:space="preserve">ABB Chránič s jističem DS202CDS202C B10 A30  2CSR252140R1105</t>
  </si>
  <si>
    <t>1189962114</t>
  </si>
  <si>
    <t>Světelné okruhy</t>
  </si>
  <si>
    <t>220</t>
  </si>
  <si>
    <t>10.700.270</t>
  </si>
  <si>
    <t xml:space="preserve">ABB Chránič s jističem DS202CDS202C B16 A30  2CSR252140R1165</t>
  </si>
  <si>
    <t>486393567</t>
  </si>
  <si>
    <t>221</t>
  </si>
  <si>
    <t>741320165</t>
  </si>
  <si>
    <t>Montáž jistič třípólový nn do 25 A ve skříni</t>
  </si>
  <si>
    <t>-517281249</t>
  </si>
  <si>
    <t>sporák</t>
  </si>
  <si>
    <t>222</t>
  </si>
  <si>
    <t>35822401</t>
  </si>
  <si>
    <t>jistič 3pólový-charakteristika B 16A</t>
  </si>
  <si>
    <t>1942098698</t>
  </si>
  <si>
    <t>223</t>
  </si>
  <si>
    <t>741321003</t>
  </si>
  <si>
    <t>Montáž proudových chráničů dvoupólových nn do 25 A ve skříni</t>
  </si>
  <si>
    <t>-1394337451</t>
  </si>
  <si>
    <t>224</t>
  </si>
  <si>
    <t>35889206</t>
  </si>
  <si>
    <t>chránič proudový 4pólový 25A pracovního proudu 0,03A</t>
  </si>
  <si>
    <t>-19445262</t>
  </si>
  <si>
    <t>225</t>
  </si>
  <si>
    <t>741322815</t>
  </si>
  <si>
    <t>Demontáž jistič jednopólový nn do 25 A ze skříně</t>
  </si>
  <si>
    <t>-1637880314</t>
  </si>
  <si>
    <t>226</t>
  </si>
  <si>
    <t>741331032</t>
  </si>
  <si>
    <t>Montáž elektroměru třífázového bez zapojení vodičů</t>
  </si>
  <si>
    <t>-233466465</t>
  </si>
  <si>
    <t>227</t>
  </si>
  <si>
    <t>741336841</t>
  </si>
  <si>
    <t>Demontáž elektroměr jednofázový nebo třífázový</t>
  </si>
  <si>
    <t>1964135169</t>
  </si>
  <si>
    <t>228</t>
  </si>
  <si>
    <t>741370912</t>
  </si>
  <si>
    <t>Výměna objímek žárovkových keramických E 27</t>
  </si>
  <si>
    <t>1371948614</t>
  </si>
  <si>
    <t>229</t>
  </si>
  <si>
    <t>34513187</t>
  </si>
  <si>
    <t>objímka žárovky E27 svorcová 13x1 keramická 1332-857 s kovovým kroužkem</t>
  </si>
  <si>
    <t>2082357837</t>
  </si>
  <si>
    <t>230</t>
  </si>
  <si>
    <t>34711210</t>
  </si>
  <si>
    <t xml:space="preserve">žárovka čirá E27/42W </t>
  </si>
  <si>
    <t>449077197</t>
  </si>
  <si>
    <t>231</t>
  </si>
  <si>
    <t>741371841</t>
  </si>
  <si>
    <t>Demontáž svítidla interiérového se standardní paticí nebo int. zdrojem LED přisazeného stropního do 0,09 m2 bez zachování funkčnosti</t>
  </si>
  <si>
    <t>18014589</t>
  </si>
  <si>
    <t>232</t>
  </si>
  <si>
    <t>741371844</t>
  </si>
  <si>
    <t>Demontáž svítidla interiérového se standardní paticí nebo int. zdrojem LED přisazeného nástěnného do 0,09 m2 bez zachování funkčnosti</t>
  </si>
  <si>
    <t>-46597294</t>
  </si>
  <si>
    <t>233</t>
  </si>
  <si>
    <t>741372022</t>
  </si>
  <si>
    <t>Montáž svítidlo LED interiérové přisazené nástěnné hranaté nebo kruhové přes 0,09 do 0,36 m2 se zapojením vodičů</t>
  </si>
  <si>
    <t>16259791</t>
  </si>
  <si>
    <t xml:space="preserve">Chodba </t>
  </si>
  <si>
    <t>Koupelna strop a nad zrcadlem</t>
  </si>
  <si>
    <t>234</t>
  </si>
  <si>
    <t>8500011382</t>
  </si>
  <si>
    <t>Svítidlo LED Kanlux Asten LED IP44 8W-NW 8 W</t>
  </si>
  <si>
    <t>1032764324</t>
  </si>
  <si>
    <t>Koupelna nad zrcadlem</t>
  </si>
  <si>
    <t>235</t>
  </si>
  <si>
    <t>ML411201320</t>
  </si>
  <si>
    <t>LED stropní a nástěnné osvětlení McLED Cala teplá bílá ML-411.201.32.0</t>
  </si>
  <si>
    <t>-1967653402</t>
  </si>
  <si>
    <t>236</t>
  </si>
  <si>
    <t>741410071</t>
  </si>
  <si>
    <t>Montáž pospojování ochranné konstrukce ostatní vodičem do 16 mm2 uloženým volně nebo pod omítku</t>
  </si>
  <si>
    <t>1980456898</t>
  </si>
  <si>
    <t xml:space="preserve">ochranné pospojování </t>
  </si>
  <si>
    <t>237</t>
  </si>
  <si>
    <t>34140844</t>
  </si>
  <si>
    <t>vodič propojovací jádro Cu lanované izolace PVC 450/750V (H07V-R) 1x6mm2</t>
  </si>
  <si>
    <t>2034173142</t>
  </si>
  <si>
    <t>238</t>
  </si>
  <si>
    <t>741420021</t>
  </si>
  <si>
    <t>Montáž svorka hromosvodná se 2 šrouby</t>
  </si>
  <si>
    <t>48573709</t>
  </si>
  <si>
    <t>239</t>
  </si>
  <si>
    <t>35441895</t>
  </si>
  <si>
    <t>svorka připojovací k připojení kovových částí</t>
  </si>
  <si>
    <t>-24642890</t>
  </si>
  <si>
    <t>koupelna, kuchyně</t>
  </si>
  <si>
    <t>240</t>
  </si>
  <si>
    <t>741810001</t>
  </si>
  <si>
    <t>Celková prohlídka elektrického rozvodu a zařízení do 100 000,- Kč</t>
  </si>
  <si>
    <t>624734833</t>
  </si>
  <si>
    <t>241</t>
  </si>
  <si>
    <t>998741122</t>
  </si>
  <si>
    <t>Přesun hmot tonážní pro silnoproud ruční v objektech v přes 6 do 12 m</t>
  </si>
  <si>
    <t>-1735248279</t>
  </si>
  <si>
    <t>242</t>
  </si>
  <si>
    <t>998741129</t>
  </si>
  <si>
    <t>Příplatek k ručnímu přesunu hmot tonážnímu pro silnoproud za zvětšený přesun ZKD 50 m</t>
  </si>
  <si>
    <t>533444080</t>
  </si>
  <si>
    <t>0,031*2 'Přepočtené koeficientem množství</t>
  </si>
  <si>
    <t>742</t>
  </si>
  <si>
    <t>Elektroinstalace - slaboproud</t>
  </si>
  <si>
    <t>243</t>
  </si>
  <si>
    <t>742110002</t>
  </si>
  <si>
    <t>Montáž trubek pro slaboproud plastových ohebných uložených pod omítku</t>
  </si>
  <si>
    <t>-779716681</t>
  </si>
  <si>
    <t>244</t>
  </si>
  <si>
    <t>-340408570</t>
  </si>
  <si>
    <t>27*1,05 'Přepočtené koeficientem množství</t>
  </si>
  <si>
    <t>245</t>
  </si>
  <si>
    <t>742110506</t>
  </si>
  <si>
    <t>Montáž krabic pro slaboproud zapuštěných plastových odbočných univerzálních s víčkem</t>
  </si>
  <si>
    <t>754695960</t>
  </si>
  <si>
    <t>246</t>
  </si>
  <si>
    <t>34571457</t>
  </si>
  <si>
    <t>krabice pod omítku PVC odbočná kruhová D 70mm s víčkem</t>
  </si>
  <si>
    <t>1650576475</t>
  </si>
  <si>
    <t>247</t>
  </si>
  <si>
    <t>-683725602</t>
  </si>
  <si>
    <t>248</t>
  </si>
  <si>
    <t>35711006</t>
  </si>
  <si>
    <t>rozvodnice zapuštěná, plné dveře, IP41, 12 modulárních jednotek, vč. N/pE</t>
  </si>
  <si>
    <t>550350015</t>
  </si>
  <si>
    <t>249</t>
  </si>
  <si>
    <t>742121001</t>
  </si>
  <si>
    <t>Montáž kabelů sdělovacích pro vnitřní rozvody do 15 žil</t>
  </si>
  <si>
    <t>241498751</t>
  </si>
  <si>
    <t>34121301</t>
  </si>
  <si>
    <t>kabel koaxiální, jádro CU, izolace PVC, bílý, impedance 75 Ohm, pr. 7,05mm</t>
  </si>
  <si>
    <t>1787936267</t>
  </si>
  <si>
    <t>33*1,2 'Přepočtené koeficientem množství</t>
  </si>
  <si>
    <t>251</t>
  </si>
  <si>
    <t>742124003</t>
  </si>
  <si>
    <t>Montáž kabelů datových FTP, UTP, STP pro vnitřní rozvody pevně</t>
  </si>
  <si>
    <t>-1152426788</t>
  </si>
  <si>
    <t>252</t>
  </si>
  <si>
    <t>34121269</t>
  </si>
  <si>
    <t>kabel datový celkově stíněný Al fólií jádro Cu plné plášť PVC (F/UTP) kategorie 6</t>
  </si>
  <si>
    <t>739246926</t>
  </si>
  <si>
    <t>27*1,2 'Přepočtené koeficientem množství</t>
  </si>
  <si>
    <t>253</t>
  </si>
  <si>
    <t>742310006</t>
  </si>
  <si>
    <t>Montáž domácího nástěnného audio/video telefonu</t>
  </si>
  <si>
    <t>407286446</t>
  </si>
  <si>
    <t>254</t>
  </si>
  <si>
    <t>38226805</t>
  </si>
  <si>
    <t>domovní telefon s ovládáním elektrického zámku</t>
  </si>
  <si>
    <t>390439344</t>
  </si>
  <si>
    <t>255</t>
  </si>
  <si>
    <t>742310806</t>
  </si>
  <si>
    <t>Demontáž domácího nástěnného audio/video telefonu</t>
  </si>
  <si>
    <t>166691092</t>
  </si>
  <si>
    <t>256</t>
  </si>
  <si>
    <t>742330044</t>
  </si>
  <si>
    <t>Montáž datové zásuvky 1 až 6 pozic</t>
  </si>
  <si>
    <t>1975322956</t>
  </si>
  <si>
    <t>257</t>
  </si>
  <si>
    <t>37451183</t>
  </si>
  <si>
    <t>modul zásuvkový 1xRJ45 osazený 22,5x45mm se záclonkou úhlový UTP Cat6</t>
  </si>
  <si>
    <t>1911393703</t>
  </si>
  <si>
    <t>258</t>
  </si>
  <si>
    <t>34539100</t>
  </si>
  <si>
    <t>rámeček datové zásuvky pro 2 moduly 22,5x45mm</t>
  </si>
  <si>
    <t>1415793183</t>
  </si>
  <si>
    <t>259</t>
  </si>
  <si>
    <t>742420121</t>
  </si>
  <si>
    <t>Montáž televizní zásuvky koncové nebo průběžné</t>
  </si>
  <si>
    <t>179478927</t>
  </si>
  <si>
    <t>260</t>
  </si>
  <si>
    <t>ABB.5011AW0303C</t>
  </si>
  <si>
    <t>Zásuvka TV+R koncová,nástěnná</t>
  </si>
  <si>
    <t>440217066</t>
  </si>
  <si>
    <t>261</t>
  </si>
  <si>
    <t>11.002.117</t>
  </si>
  <si>
    <t>Rozbočovač EU2242P</t>
  </si>
  <si>
    <t>KS</t>
  </si>
  <si>
    <t>-185397426</t>
  </si>
  <si>
    <t>262</t>
  </si>
  <si>
    <t>998742122</t>
  </si>
  <si>
    <t>Přesun hmot tonážní pro slaboproud ruční v objektech v do 12 m</t>
  </si>
  <si>
    <t>-1557297202</t>
  </si>
  <si>
    <t>263</t>
  </si>
  <si>
    <t>998742129</t>
  </si>
  <si>
    <t>Příplatek k ručnímu přesunu hmot tonážnímu pro slaboproud za zvětšený přesun ZKD 50 m</t>
  </si>
  <si>
    <t>-2054828228</t>
  </si>
  <si>
    <t>0,01*2 'Přepočtené koeficientem množství</t>
  </si>
  <si>
    <t>751</t>
  </si>
  <si>
    <t>Vzduchotechnika</t>
  </si>
  <si>
    <t>264</t>
  </si>
  <si>
    <t>751111011</t>
  </si>
  <si>
    <t>Montáž ventilátoru axiálního nízkotlakého nástěnného základního D do 100 mm</t>
  </si>
  <si>
    <t>2106776982</t>
  </si>
  <si>
    <t xml:space="preserve"> WC</t>
  </si>
  <si>
    <t>265</t>
  </si>
  <si>
    <t>1000263628</t>
  </si>
  <si>
    <t xml:space="preserve">EL 1009014 Ventilátor VENTS 100 MATL s automat. žaluzií  (bal.1)</t>
  </si>
  <si>
    <t>1602023678</t>
  </si>
  <si>
    <t>266</t>
  </si>
  <si>
    <t>751122011</t>
  </si>
  <si>
    <t>Montáž ventilátoru radiálního nízkotlakého nástěnného základního D do 100 mm</t>
  </si>
  <si>
    <t>-415723422</t>
  </si>
  <si>
    <t>267</t>
  </si>
  <si>
    <t>1241215</t>
  </si>
  <si>
    <t>VENTILATOR SILENT ECO U 100 Z IPX5</t>
  </si>
  <si>
    <t>847111670</t>
  </si>
  <si>
    <t>268</t>
  </si>
  <si>
    <t>751511819</t>
  </si>
  <si>
    <t>Demontáž potrubí plechového skupiny I kruhového s přírubou nebo bez příruby tloušťky plechu 0,8 mm D do 400 mm</t>
  </si>
  <si>
    <t>-1576622247</t>
  </si>
  <si>
    <t>269</t>
  </si>
  <si>
    <t>998751121</t>
  </si>
  <si>
    <t>Přesun hmot tonážní pro vzduchotechniku ruční v objektech v do 12 m</t>
  </si>
  <si>
    <t>-321589067</t>
  </si>
  <si>
    <t>270</t>
  </si>
  <si>
    <t>998751129</t>
  </si>
  <si>
    <t>Příplatek k ručnímu přesunu hmot tonážnímu pro vzduchotechniku za zvětšený přesun za ZKD 50 m</t>
  </si>
  <si>
    <t>-1188780196</t>
  </si>
  <si>
    <t>766</t>
  </si>
  <si>
    <t>Konstrukce truhlářské</t>
  </si>
  <si>
    <t>271</t>
  </si>
  <si>
    <t>766491851</t>
  </si>
  <si>
    <t>Demontáž prahů dveří jednokřídlových</t>
  </si>
  <si>
    <t>-1377725332</t>
  </si>
  <si>
    <t>272</t>
  </si>
  <si>
    <t>766491853</t>
  </si>
  <si>
    <t>Demontáž prahů dveří dvoukřídlových</t>
  </si>
  <si>
    <t>1824489478</t>
  </si>
  <si>
    <t>273</t>
  </si>
  <si>
    <t>766660001</t>
  </si>
  <si>
    <t>Montáž dveřních křídel otvíravých jednokřídlových š do 0,8 m do ocelové zárubně</t>
  </si>
  <si>
    <t>2113565249</t>
  </si>
  <si>
    <t>Nové 1 ks 800mm</t>
  </si>
  <si>
    <t>274</t>
  </si>
  <si>
    <t>766660729</t>
  </si>
  <si>
    <t>Montáž dveřního interiérového kování - štítku s klikou</t>
  </si>
  <si>
    <t>691324466</t>
  </si>
  <si>
    <t>Kuchyň, ložnice, obývací pokoj</t>
  </si>
  <si>
    <t>275</t>
  </si>
  <si>
    <t>2154000012</t>
  </si>
  <si>
    <t>Kování štítové, nerez</t>
  </si>
  <si>
    <t>150913270</t>
  </si>
  <si>
    <t>276</t>
  </si>
  <si>
    <t>766660730</t>
  </si>
  <si>
    <t>Montáž dveřního interiérového kování - WC kliky se zámkem</t>
  </si>
  <si>
    <t>-798249633</t>
  </si>
  <si>
    <t>277</t>
  </si>
  <si>
    <t>2154000016</t>
  </si>
  <si>
    <t>Kování štítové , WC, nerez</t>
  </si>
  <si>
    <t>2066910628</t>
  </si>
  <si>
    <t>278</t>
  </si>
  <si>
    <t>766660903</t>
  </si>
  <si>
    <t>Výměna dveřních křídel otevíravých jednokřídlových šířky do 0,8 m v ocelové zárubni</t>
  </si>
  <si>
    <t>1213409866</t>
  </si>
  <si>
    <t>Výměna 2 ks 700mm , 2 ks 800mm a nové 1ks</t>
  </si>
  <si>
    <t>279</t>
  </si>
  <si>
    <t>61162080</t>
  </si>
  <si>
    <t>dveře jednokřídlé voštinové povrch laminátový částečně prosklené 800x1970-2100mm</t>
  </si>
  <si>
    <t>931522525</t>
  </si>
  <si>
    <t>Kuchyně, obývací pokoj, ložnice</t>
  </si>
  <si>
    <t>280</t>
  </si>
  <si>
    <t>61162073</t>
  </si>
  <si>
    <t>dveře jednokřídlé voštinové povrch laminátový plné 700x1970-2100mm</t>
  </si>
  <si>
    <t>-930047628</t>
  </si>
  <si>
    <t>281</t>
  </si>
  <si>
    <t>766661849</t>
  </si>
  <si>
    <t xml:space="preserve">Demontáž interiérového štítku s klikou </t>
  </si>
  <si>
    <t>-361359634</t>
  </si>
  <si>
    <t>282</t>
  </si>
  <si>
    <t>766691932</t>
  </si>
  <si>
    <t>Seřízení plastového okenního nebo dveřního otvíracího a sklápěcího křídla</t>
  </si>
  <si>
    <t>-679893498</t>
  </si>
  <si>
    <t>Obývací pokoj +ložnice</t>
  </si>
  <si>
    <t>4+5</t>
  </si>
  <si>
    <t>283</t>
  </si>
  <si>
    <t>766695213</t>
  </si>
  <si>
    <t>Montáž truhlářských prahů dveří jednokřídlových š přes 10 cm</t>
  </si>
  <si>
    <t>-1308240808</t>
  </si>
  <si>
    <t>2+4</t>
  </si>
  <si>
    <t>284</t>
  </si>
  <si>
    <t>61187141</t>
  </si>
  <si>
    <t>práh dveřní dřevěný dubový tl 20mm dl 720mm š 150mm</t>
  </si>
  <si>
    <t>2029508425</t>
  </si>
  <si>
    <t>285</t>
  </si>
  <si>
    <t>61187161</t>
  </si>
  <si>
    <t>práh dveřní dřevěný dubový tl 20mm dl 820mm š 150mm</t>
  </si>
  <si>
    <t>-1162362508</t>
  </si>
  <si>
    <t>286</t>
  </si>
  <si>
    <t>766695233</t>
  </si>
  <si>
    <t>Montáž truhlářských prahů dveří dvoukřídlových š přes 10 cm</t>
  </si>
  <si>
    <t>1994308497</t>
  </si>
  <si>
    <t>287</t>
  </si>
  <si>
    <t>61187216</t>
  </si>
  <si>
    <t>práh dveřní dřevěný dubový tl 20mm dl 1270mm š 100mm</t>
  </si>
  <si>
    <t>2066826687</t>
  </si>
  <si>
    <t>288</t>
  </si>
  <si>
    <t>766825811</t>
  </si>
  <si>
    <t>Demontáž truhlářských vestavěných skříní jednokřídlových</t>
  </si>
  <si>
    <t>685271619</t>
  </si>
  <si>
    <t>Na chodbě za dveřmi</t>
  </si>
  <si>
    <t>289</t>
  </si>
  <si>
    <t>766825821</t>
  </si>
  <si>
    <t>Demontáž truhlářských vestavěných skříní dvoukřídlových</t>
  </si>
  <si>
    <t>-239756662</t>
  </si>
  <si>
    <t>290</t>
  </si>
  <si>
    <t>998766122</t>
  </si>
  <si>
    <t>Přesun hmot tonážní pro kce truhlářské ruční v objektech v přes 6 do 12 m</t>
  </si>
  <si>
    <t>1312425302</t>
  </si>
  <si>
    <t>291</t>
  </si>
  <si>
    <t>998766129</t>
  </si>
  <si>
    <t>Příplatek k ručnímu přesunu hmot tonážnímu pro kce truhlářské za zvětšený přesun ZKD 50 m</t>
  </si>
  <si>
    <t>1897941091</t>
  </si>
  <si>
    <t>0,102*2 'Přepočtené koeficientem množství</t>
  </si>
  <si>
    <t>767</t>
  </si>
  <si>
    <t>Konstrukce zámečnické</t>
  </si>
  <si>
    <t>292</t>
  </si>
  <si>
    <t>767810811</t>
  </si>
  <si>
    <t>Demontáž mřížek větracích ocelových čtyřhranných nebo kruhových</t>
  </si>
  <si>
    <t>502961011</t>
  </si>
  <si>
    <t>wc, koupelna, kuchyně</t>
  </si>
  <si>
    <t>293</t>
  </si>
  <si>
    <t>767996801</t>
  </si>
  <si>
    <t>Demontáž atypických zámečnických konstrukcí rozebráním hm jednotlivých dílů do 50 kg</t>
  </si>
  <si>
    <t>kg</t>
  </si>
  <si>
    <t>-1998262007</t>
  </si>
  <si>
    <t xml:space="preserve">Garnyže v pokoji a ložnici </t>
  </si>
  <si>
    <t>771</t>
  </si>
  <si>
    <t>Podlahy z dlaždic</t>
  </si>
  <si>
    <t>294</t>
  </si>
  <si>
    <t>771111011</t>
  </si>
  <si>
    <t>Vysátí podkladu před pokládkou dlažby</t>
  </si>
  <si>
    <t>212075045</t>
  </si>
  <si>
    <t>295</t>
  </si>
  <si>
    <t>771121011</t>
  </si>
  <si>
    <t>Nátěr penetrační na podlahu</t>
  </si>
  <si>
    <t>-1139012634</t>
  </si>
  <si>
    <t>296</t>
  </si>
  <si>
    <t>771151012</t>
  </si>
  <si>
    <t>Samonivelační stěrka podlah pevnosti 20 MPa tl přes 3 do 5 mm</t>
  </si>
  <si>
    <t>-697574563</t>
  </si>
  <si>
    <t>297</t>
  </si>
  <si>
    <t>771471810</t>
  </si>
  <si>
    <t>Demontáž soklíků z dlaždic keramických kladených do malty rovných</t>
  </si>
  <si>
    <t>408798982</t>
  </si>
  <si>
    <t>2,72*2+2,35*2+0,35*4+0,86*2-0,8*4-0,65*2</t>
  </si>
  <si>
    <t>1,36*2+0,89*2-0,65</t>
  </si>
  <si>
    <t>2,35*2+0,6*2+0,4*4+2,66*2-0,8-1,32</t>
  </si>
  <si>
    <t>298</t>
  </si>
  <si>
    <t>771576114</t>
  </si>
  <si>
    <t>Montáž podlah keramických velkoformátových hladkých lepených flexi rychletuhnoucím lepidlem přes 4 do 6 ks/m2</t>
  </si>
  <si>
    <t>1605723374</t>
  </si>
  <si>
    <t>299</t>
  </si>
  <si>
    <t>DAKSE6601</t>
  </si>
  <si>
    <t>Dlažba Rako Cemento světle šedá 30x60 cm mat DAKSE660.1</t>
  </si>
  <si>
    <t>-767995904</t>
  </si>
  <si>
    <t>Dlažba</t>
  </si>
  <si>
    <t>4,354*1,4</t>
  </si>
  <si>
    <t>300</t>
  </si>
  <si>
    <t>771577241</t>
  </si>
  <si>
    <t>Příplatek k montáži podlah keramických lepených disperzním lepidlem za plochu do 5 m2</t>
  </si>
  <si>
    <t>-205430236</t>
  </si>
  <si>
    <t>301</t>
  </si>
  <si>
    <t>771591115</t>
  </si>
  <si>
    <t>Podlahy spárování silikonem</t>
  </si>
  <si>
    <t>244715370</t>
  </si>
  <si>
    <t xml:space="preserve">Styk podlaha - obklad </t>
  </si>
  <si>
    <t>1,38*2+2,07*2+2*0,374</t>
  </si>
  <si>
    <t>1,38*2+0,88*2</t>
  </si>
  <si>
    <t>302</t>
  </si>
  <si>
    <t>771591121</t>
  </si>
  <si>
    <t>Podlahy separační provazec do pružných spar průměru 4 mm</t>
  </si>
  <si>
    <t>-1564503977</t>
  </si>
  <si>
    <t>303</t>
  </si>
  <si>
    <t>771591251</t>
  </si>
  <si>
    <t>Izolace těsnící manžetou pro prostupy potrubí</t>
  </si>
  <si>
    <t>-1449366049</t>
  </si>
  <si>
    <t>Odpad sprchy</t>
  </si>
  <si>
    <t>304</t>
  </si>
  <si>
    <t>771592011</t>
  </si>
  <si>
    <t>Čištění vnitřních ploch podlah nebo schodišť po položení dlažby chemickými prostředky</t>
  </si>
  <si>
    <t>873619670</t>
  </si>
  <si>
    <t>305</t>
  </si>
  <si>
    <t>998771122</t>
  </si>
  <si>
    <t>Přesun hmot tonážní pro podlahy z dlaždic ruční v objektech v přes 6 do 12 m</t>
  </si>
  <si>
    <t>231455800</t>
  </si>
  <si>
    <t>306</t>
  </si>
  <si>
    <t>998771129</t>
  </si>
  <si>
    <t>Příplatek k ručnímu přesunu hmot tonážnímu pro podlahy z dlaždic za zvětšený přesun ZKD 50 m</t>
  </si>
  <si>
    <t>-882985359</t>
  </si>
  <si>
    <t>0,22*2 'Přepočtené koeficientem množství</t>
  </si>
  <si>
    <t>775</t>
  </si>
  <si>
    <t>Podlahy skládané</t>
  </si>
  <si>
    <t>307</t>
  </si>
  <si>
    <t>775411810</t>
  </si>
  <si>
    <t>Demontáž soklíků nebo lišt dřevěných přibíjených do suti</t>
  </si>
  <si>
    <t>-295254189</t>
  </si>
  <si>
    <t>4,6*2+4,28*2-0,8</t>
  </si>
  <si>
    <t>obývací pokoj</t>
  </si>
  <si>
    <t>4,78*2+3,68*2+0,15*2-0,8-1,32</t>
  </si>
  <si>
    <t>308</t>
  </si>
  <si>
    <t>775413401</t>
  </si>
  <si>
    <t>Montáž podlahové lišty obvodové lepené</t>
  </si>
  <si>
    <t>-353613771</t>
  </si>
  <si>
    <t>Soklíky PVC podlah</t>
  </si>
  <si>
    <t>2,72*2+2,35*2+0,86*2+0,35*4-0,7*2-0,8*4</t>
  </si>
  <si>
    <t>Vlysové podlahy</t>
  </si>
  <si>
    <t>309</t>
  </si>
  <si>
    <t>61418151</t>
  </si>
  <si>
    <t>lišta podlahová dřevěná dub 28x28mm</t>
  </si>
  <si>
    <t>1807125795</t>
  </si>
  <si>
    <t>32,06*1,08 'Přepočtené koeficientem množství</t>
  </si>
  <si>
    <t>310</t>
  </si>
  <si>
    <t>61418155.R</t>
  </si>
  <si>
    <t>Obvodová lišta Moduleo Blackjack Oak 22215</t>
  </si>
  <si>
    <t>-1769655471</t>
  </si>
  <si>
    <t>19,36*1,08 'Přepočtené koeficientem množství</t>
  </si>
  <si>
    <t>311</t>
  </si>
  <si>
    <t>775591905</t>
  </si>
  <si>
    <t>Oprava podlah dřevěných - tmelení celoplošné vlysové, parketové podlahy</t>
  </si>
  <si>
    <t>-772829554</t>
  </si>
  <si>
    <t>312</t>
  </si>
  <si>
    <t>775591911</t>
  </si>
  <si>
    <t>Oprava podlah dřevěných - broušení hrubé</t>
  </si>
  <si>
    <t>-1504264630</t>
  </si>
  <si>
    <t>313</t>
  </si>
  <si>
    <t>775591912</t>
  </si>
  <si>
    <t>Oprava podlah dřevěných - broušení střední</t>
  </si>
  <si>
    <t>1815341128</t>
  </si>
  <si>
    <t>314</t>
  </si>
  <si>
    <t>775591913</t>
  </si>
  <si>
    <t>Oprava podlah dřevěných - broušení jemné</t>
  </si>
  <si>
    <t>-1303410762</t>
  </si>
  <si>
    <t>315</t>
  </si>
  <si>
    <t>775591920</t>
  </si>
  <si>
    <t>Oprava podlah dřevěných - vysátí povrchu</t>
  </si>
  <si>
    <t>1996996082</t>
  </si>
  <si>
    <t>37,1</t>
  </si>
  <si>
    <t>316</t>
  </si>
  <si>
    <t>775591921</t>
  </si>
  <si>
    <t>Oprava podlah dřevěných - základní lak</t>
  </si>
  <si>
    <t>985598980</t>
  </si>
  <si>
    <t>317</t>
  </si>
  <si>
    <t>775591922</t>
  </si>
  <si>
    <t>Oprava podlah dřevěných - vrchní lak pro běžnou zátěž</t>
  </si>
  <si>
    <t>225089694</t>
  </si>
  <si>
    <t>318</t>
  </si>
  <si>
    <t>775591926</t>
  </si>
  <si>
    <t>Oprava podlah dřevěných - mezibroušení mezi vrstvami laku</t>
  </si>
  <si>
    <t>-998314193</t>
  </si>
  <si>
    <t>319</t>
  </si>
  <si>
    <t>998775122</t>
  </si>
  <si>
    <t>Přesun hmot tonážní pro podlahy skládané ruční v objektech v přes 6 do 12 m</t>
  </si>
  <si>
    <t>1057727669</t>
  </si>
  <si>
    <t>320</t>
  </si>
  <si>
    <t>998775129</t>
  </si>
  <si>
    <t>Příplatek k ručnímu přesunu hmot tonážnímu pro podlahy skládané za zvětšený přesun ZKD 50 m</t>
  </si>
  <si>
    <t>1759936606</t>
  </si>
  <si>
    <t>776</t>
  </si>
  <si>
    <t>Podlahy povlakové</t>
  </si>
  <si>
    <t>321</t>
  </si>
  <si>
    <t>776111115</t>
  </si>
  <si>
    <t>Broušení podkladu povlakových podlah před litím stěrky</t>
  </si>
  <si>
    <t>-782934342</t>
  </si>
  <si>
    <t>322</t>
  </si>
  <si>
    <t>776111116</t>
  </si>
  <si>
    <t>Odstranění zbytků lepidla z podkladu povlakových podlah broušením</t>
  </si>
  <si>
    <t>2018763316</t>
  </si>
  <si>
    <t>323</t>
  </si>
  <si>
    <t>776111311</t>
  </si>
  <si>
    <t>Vysátí podkladu povlakových podlah</t>
  </si>
  <si>
    <t>1791342699</t>
  </si>
  <si>
    <t>324</t>
  </si>
  <si>
    <t>776121321</t>
  </si>
  <si>
    <t>Neředěná penetrace savého podkladu povlakových podlah</t>
  </si>
  <si>
    <t>1538695355</t>
  </si>
  <si>
    <t>325</t>
  </si>
  <si>
    <t>776141122</t>
  </si>
  <si>
    <t>Stěrka podlahová nivelační pro vyrovnání podkladu povlakových podlah pevnosti 30 MPa tl přes 3 do 5 mm</t>
  </si>
  <si>
    <t>-50337795</t>
  </si>
  <si>
    <t>326</t>
  </si>
  <si>
    <t>776201811</t>
  </si>
  <si>
    <t>Demontáž lepených povlakových podlah bez podložky ručně</t>
  </si>
  <si>
    <t>211749379</t>
  </si>
  <si>
    <t>327</t>
  </si>
  <si>
    <t>776231111</t>
  </si>
  <si>
    <t>Lepení lamel a čtverců z vinylu standardním lepidlem</t>
  </si>
  <si>
    <t>662293702</t>
  </si>
  <si>
    <t>328</t>
  </si>
  <si>
    <t>31111260R</t>
  </si>
  <si>
    <t>Vinylová podlaha Rigid plus SPC Click-HIF 21102</t>
  </si>
  <si>
    <t>1251616318</t>
  </si>
  <si>
    <t>15,681</t>
  </si>
  <si>
    <t>15,681*1,1 'Přepočtené koeficientem množství</t>
  </si>
  <si>
    <t>329</t>
  </si>
  <si>
    <t>776991111</t>
  </si>
  <si>
    <t>Spárování silikonem</t>
  </si>
  <si>
    <t>-946967650</t>
  </si>
  <si>
    <t>330</t>
  </si>
  <si>
    <t>998776122</t>
  </si>
  <si>
    <t>Přesun hmot tonážní pro podlahy povlakové ruční v objektech v přes 6 do 12 m</t>
  </si>
  <si>
    <t>1237080136</t>
  </si>
  <si>
    <t>331</t>
  </si>
  <si>
    <t>998776129</t>
  </si>
  <si>
    <t>Příplatek k ručnímu přesunu hmot tonážnímu pro podlahy povlakové za zvětšený přesun ZKD 50 m</t>
  </si>
  <si>
    <t>-1000725961</t>
  </si>
  <si>
    <t>0,189*2 'Přepočtené koeficientem množství</t>
  </si>
  <si>
    <t>781</t>
  </si>
  <si>
    <t>Dokončovací práce - obklady</t>
  </si>
  <si>
    <t>332</t>
  </si>
  <si>
    <t>781111011</t>
  </si>
  <si>
    <t>Ometení (oprášení) stěny při přípravě podkladu</t>
  </si>
  <si>
    <t>-1834996415</t>
  </si>
  <si>
    <t>333</t>
  </si>
  <si>
    <t>781121011</t>
  </si>
  <si>
    <t>Nátěr penetrační na stěnu</t>
  </si>
  <si>
    <t>1206260262</t>
  </si>
  <si>
    <t>334</t>
  </si>
  <si>
    <t>781131251</t>
  </si>
  <si>
    <t>Izolace pod obklad těsnící manžetou pro prostupy potrubí</t>
  </si>
  <si>
    <t>-694739408</t>
  </si>
  <si>
    <t>Koupelna baterie sprcha</t>
  </si>
  <si>
    <t>335</t>
  </si>
  <si>
    <t>781472291</t>
  </si>
  <si>
    <t>Příplatek k montáži obkladů keramických lepených cementovým flexibilním lepidlem za plochu do 10 m2</t>
  </si>
  <si>
    <t>176470066</t>
  </si>
  <si>
    <t>336</t>
  </si>
  <si>
    <t>781474164</t>
  </si>
  <si>
    <t>Montáž obkladů vnitřních keramických velkoformátových z dekorů přes 4 do 6 ks/m2 lepených flexibilním lepidlem</t>
  </si>
  <si>
    <t>-1415042109</t>
  </si>
  <si>
    <t>337</t>
  </si>
  <si>
    <t>-573406491</t>
  </si>
  <si>
    <t>22,715</t>
  </si>
  <si>
    <t>Ztratné navíc</t>
  </si>
  <si>
    <t>338</t>
  </si>
  <si>
    <t>781491011</t>
  </si>
  <si>
    <t>Montáž zrcadel plochy do 1 m2 lepených silikonovým tmelem na podkladní omítku</t>
  </si>
  <si>
    <t>1109474574</t>
  </si>
  <si>
    <t>339</t>
  </si>
  <si>
    <t>63465126</t>
  </si>
  <si>
    <t>zrcadlo nemontované čiré tl 5mm max rozměr 3210x2250mm</t>
  </si>
  <si>
    <t>575562085</t>
  </si>
  <si>
    <t>Rozměr</t>
  </si>
  <si>
    <t>0,75*1</t>
  </si>
  <si>
    <t>0,75*1,1 'Přepočtené koeficientem množství</t>
  </si>
  <si>
    <t>340</t>
  </si>
  <si>
    <t>781491822</t>
  </si>
  <si>
    <t>Demontáž vanových dvířek plastových lepených s rámem</t>
  </si>
  <si>
    <t>1453429456</t>
  </si>
  <si>
    <t>Vana, vodoměr</t>
  </si>
  <si>
    <t>341</t>
  </si>
  <si>
    <t>781491831</t>
  </si>
  <si>
    <t>Demontáž zrcadel lepených</t>
  </si>
  <si>
    <t>274747265</t>
  </si>
  <si>
    <t>0,5*1,1</t>
  </si>
  <si>
    <t>342</t>
  </si>
  <si>
    <t>781492251</t>
  </si>
  <si>
    <t>Montáž profilů ukončovacích lepených flexibilním cementovým lepidlem</t>
  </si>
  <si>
    <t>1011094012</t>
  </si>
  <si>
    <t>Koupelna obklad</t>
  </si>
  <si>
    <t>1,38*2+2,72*2+0,35*2-0,7</t>
  </si>
  <si>
    <t>WC obklad</t>
  </si>
  <si>
    <t>0,88*2+1,38*2-0,7</t>
  </si>
  <si>
    <t>343</t>
  </si>
  <si>
    <t>19416005</t>
  </si>
  <si>
    <t>lišta ukončovací z eloxovaného hliníku 10mm</t>
  </si>
  <si>
    <t>1499833667</t>
  </si>
  <si>
    <t>12,02*1,2 'Přepočtené koeficientem množství</t>
  </si>
  <si>
    <t>344</t>
  </si>
  <si>
    <t>781493610</t>
  </si>
  <si>
    <t>Montáž vanových plastových dvířek lepených s uchycením na magnet</t>
  </si>
  <si>
    <t>-1985115551</t>
  </si>
  <si>
    <t>Koupelna vodoměr</t>
  </si>
  <si>
    <t>345</t>
  </si>
  <si>
    <t>ALP.AVD004</t>
  </si>
  <si>
    <t>Magnetická vanová dvířka (pod obklady) výškově stavitelná</t>
  </si>
  <si>
    <t>622487767</t>
  </si>
  <si>
    <t>346</t>
  </si>
  <si>
    <t>781495141</t>
  </si>
  <si>
    <t>Průnik obkladem kruhový do DN 30</t>
  </si>
  <si>
    <t>-1165966509</t>
  </si>
  <si>
    <t xml:space="preserve">Koupelna sprchová  a umyvadlová baterie</t>
  </si>
  <si>
    <t>347</t>
  </si>
  <si>
    <t>781495142</t>
  </si>
  <si>
    <t>Průnik obkladem kruhový do DN 90</t>
  </si>
  <si>
    <t>-448842978</t>
  </si>
  <si>
    <t xml:space="preserve">zásuvka a vypínač koupelna </t>
  </si>
  <si>
    <t>Sifon umyvadlo</t>
  </si>
  <si>
    <t>348</t>
  </si>
  <si>
    <t>781495143</t>
  </si>
  <si>
    <t>Průnik obkladem kruhový přes DN 90</t>
  </si>
  <si>
    <t>-429686898</t>
  </si>
  <si>
    <t xml:space="preserve">WC </t>
  </si>
  <si>
    <t>349</t>
  </si>
  <si>
    <t>781495211</t>
  </si>
  <si>
    <t>Čištění vnitřních ploch stěn po provedení obkladu chemickými prostředky</t>
  </si>
  <si>
    <t>1556865339</t>
  </si>
  <si>
    <t>350</t>
  </si>
  <si>
    <t>998781122</t>
  </si>
  <si>
    <t>Přesun hmot tonážní pro obklady keramické ruční v objektech v přes 6 do 12 m</t>
  </si>
  <si>
    <t>-1098105023</t>
  </si>
  <si>
    <t>351</t>
  </si>
  <si>
    <t>998781129</t>
  </si>
  <si>
    <t>Příplatek k ručnímu přesunu hmot tonážnímu pro obklady keramické za zvětšený přesun ZKD 50 m</t>
  </si>
  <si>
    <t>400717455</t>
  </si>
  <si>
    <t>0,792*2 'Přepočtené koeficientem množství</t>
  </si>
  <si>
    <t>783</t>
  </si>
  <si>
    <t>Dokončovací práce - nátěry</t>
  </si>
  <si>
    <t>352</t>
  </si>
  <si>
    <t>783000201</t>
  </si>
  <si>
    <t>Přemístění okenních nebo dveřních křídel pro zhotovení nátěrů vodorovné do 50 m</t>
  </si>
  <si>
    <t>74750252</t>
  </si>
  <si>
    <t>Dvokřídlové dveře</t>
  </si>
  <si>
    <t>Vstupní dveře</t>
  </si>
  <si>
    <t>353</t>
  </si>
  <si>
    <t>783000225</t>
  </si>
  <si>
    <t>Příplatek k přemístění ZKD vyvěšení a zavěšení dveřních nebo okenních jednoduchých křídel</t>
  </si>
  <si>
    <t>-845755997</t>
  </si>
  <si>
    <t>Dvoukřídlové dveře</t>
  </si>
  <si>
    <t>1,32*2*2</t>
  </si>
  <si>
    <t>0,8*2*2</t>
  </si>
  <si>
    <t>354</t>
  </si>
  <si>
    <t>783101201</t>
  </si>
  <si>
    <t>Hrubé obroušení podkladu truhlářských konstrukcí před provedením nátěru</t>
  </si>
  <si>
    <t>1311430276</t>
  </si>
  <si>
    <t>DVEŘE - zvětšení plochy dle URS 0,05 + 0,025</t>
  </si>
  <si>
    <t>Dveře vstupní</t>
  </si>
  <si>
    <t>(0,8+0,05)*(1,97+0,025)*2</t>
  </si>
  <si>
    <t>Dveře z kuchyně do obývacího pokoje--odpočet za prosklení dle URS -plocha mínus 20%</t>
  </si>
  <si>
    <t>(1,3+0,05*2+1,97+0,025*2)*2*0,8</t>
  </si>
  <si>
    <t>355</t>
  </si>
  <si>
    <t>783101203</t>
  </si>
  <si>
    <t>Jemné obroušení podkladu truhlářských konstrukcí před provedením nátěru</t>
  </si>
  <si>
    <t>-48483431</t>
  </si>
  <si>
    <t>356</t>
  </si>
  <si>
    <t>783101403</t>
  </si>
  <si>
    <t>Oprášení podkladu truhlářských konstrukcí před provedením nátěru</t>
  </si>
  <si>
    <t>2080286588</t>
  </si>
  <si>
    <t xml:space="preserve">PŘED 1. VRSTVOU KRYCÍHO  NÁTĚRU</t>
  </si>
  <si>
    <t>8,864</t>
  </si>
  <si>
    <t xml:space="preserve">PŘED 2. VRSTVOU KRYCÍHO  NÁTĚRU</t>
  </si>
  <si>
    <t>357</t>
  </si>
  <si>
    <t>783106805</t>
  </si>
  <si>
    <t>Odstranění nátěrů z truhlářských konstrukcí opálením</t>
  </si>
  <si>
    <t>544556528</t>
  </si>
  <si>
    <t>358</t>
  </si>
  <si>
    <t>783113101</t>
  </si>
  <si>
    <t>Jednonásobný napouštěcí syntetický nátěr truhlářských konstrukcí</t>
  </si>
  <si>
    <t>-1055878242</t>
  </si>
  <si>
    <t>359</t>
  </si>
  <si>
    <t>783114101</t>
  </si>
  <si>
    <t>Základní jednonásobný syntetický nátěr truhlářských konstrukcí</t>
  </si>
  <si>
    <t>-1222848546</t>
  </si>
  <si>
    <t>360</t>
  </si>
  <si>
    <t>783117101</t>
  </si>
  <si>
    <t>Krycí jednonásobný syntetický nátěr truhlářských konstrukcí</t>
  </si>
  <si>
    <t>1988872130</t>
  </si>
  <si>
    <t>361</t>
  </si>
  <si>
    <t>783118211</t>
  </si>
  <si>
    <t>Lakovací dvojnásobný syntetický nátěr truhlářských konstrukcí s mezibroušením</t>
  </si>
  <si>
    <t>224770579</t>
  </si>
  <si>
    <t>362</t>
  </si>
  <si>
    <t>783122131</t>
  </si>
  <si>
    <t>Plošné (plné) tmelení truhlářských konstrukcí včetně přebroušení disperzním tmelem</t>
  </si>
  <si>
    <t>-1556842668</t>
  </si>
  <si>
    <t>363</t>
  </si>
  <si>
    <t>783132211</t>
  </si>
  <si>
    <t>Vysekání stávajícího sklenářského tmelu ze sklenářských výplní</t>
  </si>
  <si>
    <t>-330488042</t>
  </si>
  <si>
    <t>364</t>
  </si>
  <si>
    <t>783162201</t>
  </si>
  <si>
    <t>Dotmelení skleněných výplní truhlářských konstrukcí sklenářským tmelem</t>
  </si>
  <si>
    <t>-764450590</t>
  </si>
  <si>
    <t>365</t>
  </si>
  <si>
    <t>783301401</t>
  </si>
  <si>
    <t>Ometení zámečnických konstrukcí</t>
  </si>
  <si>
    <t>1636543696</t>
  </si>
  <si>
    <t>Zárubně</t>
  </si>
  <si>
    <t>6*2+1*4</t>
  </si>
  <si>
    <t>366</t>
  </si>
  <si>
    <t>783306805</t>
  </si>
  <si>
    <t>Odstranění nátěru ze zámečnických konstrukcí opálením</t>
  </si>
  <si>
    <t>-1951497929</t>
  </si>
  <si>
    <t>367</t>
  </si>
  <si>
    <t>783314101</t>
  </si>
  <si>
    <t>Základní jednonásobný syntetický nátěr zámečnických konstrukcí</t>
  </si>
  <si>
    <t>1735899423</t>
  </si>
  <si>
    <t>368</t>
  </si>
  <si>
    <t>783315101</t>
  </si>
  <si>
    <t>Mezinátěr jednonásobný syntetický standardní zámečnických konstrukcí</t>
  </si>
  <si>
    <t>653174287</t>
  </si>
  <si>
    <t>369</t>
  </si>
  <si>
    <t>783317101</t>
  </si>
  <si>
    <t>Krycí jednonásobný syntetický standardní nátěr zámečnických konstrukcí</t>
  </si>
  <si>
    <t>486702319</t>
  </si>
  <si>
    <t>370</t>
  </si>
  <si>
    <t>783352101</t>
  </si>
  <si>
    <t>Tmelení včetně přebroušení zámečnických konstrukcí polyesterovým tmelem</t>
  </si>
  <si>
    <t>-845279901</t>
  </si>
  <si>
    <t>371</t>
  </si>
  <si>
    <t>783601441</t>
  </si>
  <si>
    <t>Ometením litinových otopných těles před provedením nátěru</t>
  </si>
  <si>
    <t>1703672685</t>
  </si>
  <si>
    <t>Pokoj</t>
  </si>
  <si>
    <t>372</t>
  </si>
  <si>
    <t>783606823</t>
  </si>
  <si>
    <t>Odstranění nátěrů z litinových otopných těles odstraňovačem nátěrů z s obroušením</t>
  </si>
  <si>
    <t>-1567082701</t>
  </si>
  <si>
    <t>373</t>
  </si>
  <si>
    <t>783606862</t>
  </si>
  <si>
    <t>Odstranění nátěrů z potrubí DN do 50 mm opálením</t>
  </si>
  <si>
    <t>1736861179</t>
  </si>
  <si>
    <t xml:space="preserve">Potrubí UT WC a k  radiátorům</t>
  </si>
  <si>
    <t>374</t>
  </si>
  <si>
    <t>783614141</t>
  </si>
  <si>
    <t>Základní jednonásobný syntetický nátěr litinových otopných těles</t>
  </si>
  <si>
    <t>1055421060</t>
  </si>
  <si>
    <t>375</t>
  </si>
  <si>
    <t>783614551</t>
  </si>
  <si>
    <t>Základní jednonásobný syntetický nátěr potrubí DN do 50 mm</t>
  </si>
  <si>
    <t>1383280341</t>
  </si>
  <si>
    <t>376</t>
  </si>
  <si>
    <t>783615551</t>
  </si>
  <si>
    <t>Mezinátěr jednonásobný syntetický nátěr potrubí DN do 50 mm</t>
  </si>
  <si>
    <t>-1946296078</t>
  </si>
  <si>
    <t>377</t>
  </si>
  <si>
    <t>783617147</t>
  </si>
  <si>
    <t>Krycí dvojnásobný syntetický nátěr litinových otopných těles</t>
  </si>
  <si>
    <t>-1794736530</t>
  </si>
  <si>
    <t>378</t>
  </si>
  <si>
    <t>783617601</t>
  </si>
  <si>
    <t>Krycí jednonásobný syntetický nátěr potrubí DN do 50 mm</t>
  </si>
  <si>
    <t>-466290053</t>
  </si>
  <si>
    <t>379</t>
  </si>
  <si>
    <t>783652141</t>
  </si>
  <si>
    <t>Tmelení litinových otopných těles polyesterovým tmelem</t>
  </si>
  <si>
    <t>893816264</t>
  </si>
  <si>
    <t>784</t>
  </si>
  <si>
    <t>Dokončovací práce - malby a tapety</t>
  </si>
  <si>
    <t>380</t>
  </si>
  <si>
    <t>784111001</t>
  </si>
  <si>
    <t>Oprášení (ometení ) podkladu v místnostech výšky do 3,80 m</t>
  </si>
  <si>
    <t>-826115057</t>
  </si>
  <si>
    <t>STROPY</t>
  </si>
  <si>
    <t>STĚNY</t>
  </si>
  <si>
    <t>381</t>
  </si>
  <si>
    <t>784111011</t>
  </si>
  <si>
    <t>Obroušení podkladu omítnutého v místnostech výšky do 3,80 m</t>
  </si>
  <si>
    <t>-190325033</t>
  </si>
  <si>
    <t>382</t>
  </si>
  <si>
    <t>784121001</t>
  </si>
  <si>
    <t>Oškrabání malby v mísnostech výšky do 3,80 m</t>
  </si>
  <si>
    <t>-788415499</t>
  </si>
  <si>
    <t>383</t>
  </si>
  <si>
    <t>784121011</t>
  </si>
  <si>
    <t>Rozmývání podkladu po oškrabání malby v místnostech výšky do 3,80 m</t>
  </si>
  <si>
    <t>646946350</t>
  </si>
  <si>
    <t>384</t>
  </si>
  <si>
    <t>784161001</t>
  </si>
  <si>
    <t>Tmelení spar a rohů šířky do 3 mm akrylátovým tmelem v místnostech v do 3,80 m</t>
  </si>
  <si>
    <t>-1437349211</t>
  </si>
  <si>
    <t>Trhliny</t>
  </si>
  <si>
    <t>385</t>
  </si>
  <si>
    <t>784171101</t>
  </si>
  <si>
    <t>Zakrytí vnitřních podlah včetně pozdějšího odkrytí</t>
  </si>
  <si>
    <t>-1096673849</t>
  </si>
  <si>
    <t>386</t>
  </si>
  <si>
    <t>58124844</t>
  </si>
  <si>
    <t>fólie pro malířské potřeby zakrývací tl 25µ 4x5m</t>
  </si>
  <si>
    <t>50671843</t>
  </si>
  <si>
    <t>57,135</t>
  </si>
  <si>
    <t>57,135*1,05 'Přepočtené koeficientem množství</t>
  </si>
  <si>
    <t>387</t>
  </si>
  <si>
    <t>784171121</t>
  </si>
  <si>
    <t>Zakrytí vnitřních ploch konstrukcí nebo prvků v místnostech výšky do 3,80 m</t>
  </si>
  <si>
    <t>796954090</t>
  </si>
  <si>
    <t>388</t>
  </si>
  <si>
    <t>58124842</t>
  </si>
  <si>
    <t>fólie pro malířské potřeby zakrývací tl 7µ 4x5m</t>
  </si>
  <si>
    <t>1851948178</t>
  </si>
  <si>
    <t>25*1,05 'Přepočtené koeficientem množství</t>
  </si>
  <si>
    <t>389</t>
  </si>
  <si>
    <t>784181121</t>
  </si>
  <si>
    <t>Hloubková jednonásobná penetrace podkladu v místnostech výšky do 3,80 m</t>
  </si>
  <si>
    <t>1295314539</t>
  </si>
  <si>
    <t>390</t>
  </si>
  <si>
    <t>784211101</t>
  </si>
  <si>
    <t>Dvojnásobné bílé malby ze směsí za mokra výborně otěruvzdorných v místnostech výšky do 3,80 m</t>
  </si>
  <si>
    <t>1270867199</t>
  </si>
  <si>
    <t>391</t>
  </si>
  <si>
    <t>784211141</t>
  </si>
  <si>
    <t>Příplatek k cenám 2x maleb ze směsí za mokra za provádění plochy do 5m2</t>
  </si>
  <si>
    <t>-1147337210</t>
  </si>
  <si>
    <t>786</t>
  </si>
  <si>
    <t>Dokončovací práce - čalounické úpravy</t>
  </si>
  <si>
    <t>392</t>
  </si>
  <si>
    <t>786613210</t>
  </si>
  <si>
    <t>Montáž zastiňující rolety papírové skládané dvoudílné do oken otevíravých, sklápěcích, vyklápěcích</t>
  </si>
  <si>
    <t>358929238</t>
  </si>
  <si>
    <t>3*1,53</t>
  </si>
  <si>
    <t>2,38*1,55</t>
  </si>
  <si>
    <t>393</t>
  </si>
  <si>
    <t>55346100</t>
  </si>
  <si>
    <t>žaluzie horizontální meziskelní</t>
  </si>
  <si>
    <t>1946762678</t>
  </si>
  <si>
    <t>8,279*1,05 'Přepočtené koeficientem množství</t>
  </si>
  <si>
    <t>394</t>
  </si>
  <si>
    <t>998786122</t>
  </si>
  <si>
    <t>Přesun hmot tonážní pro stínění a čalounické úpravy ruční v objektech v přes 6 do 12 m</t>
  </si>
  <si>
    <t>-1394227272</t>
  </si>
  <si>
    <t>395</t>
  </si>
  <si>
    <t>998786129</t>
  </si>
  <si>
    <t>Příplatek k ručnímu přesunu hmot tonážnímu pro stínění a čalounické úpravy za zvětšený přesun ZKD 50 m</t>
  </si>
  <si>
    <t>-920238593</t>
  </si>
  <si>
    <t>HZS</t>
  </si>
  <si>
    <t>Hodinové zúčtovací sazby</t>
  </si>
  <si>
    <t>396</t>
  </si>
  <si>
    <t>HZS4212</t>
  </si>
  <si>
    <t>Hodinová zúčtovací sazba revizní technik specialista</t>
  </si>
  <si>
    <t>hod</t>
  </si>
  <si>
    <t>512</t>
  </si>
  <si>
    <t>-1168878036</t>
  </si>
  <si>
    <t>VRN</t>
  </si>
  <si>
    <t>Vedlejší rozpočtové náklady</t>
  </si>
  <si>
    <t>VRN3</t>
  </si>
  <si>
    <t>Zařízení staveniště</t>
  </si>
  <si>
    <t>397</t>
  </si>
  <si>
    <t>030001000</t>
  </si>
  <si>
    <t>den</t>
  </si>
  <si>
    <t>1024</t>
  </si>
  <si>
    <t>-1372955045</t>
  </si>
  <si>
    <t>VRN7</t>
  </si>
  <si>
    <t>Provozní vlivy</t>
  </si>
  <si>
    <t>398</t>
  </si>
  <si>
    <t>070001000</t>
  </si>
  <si>
    <t>-221856754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</si>
</sst>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135</xdr:row>
      <xdr:rowOff>0</xdr:rowOff>
    </xdr:from>
    <xdr:to>
      <xdr:col>9</xdr:col>
      <xdr:colOff>1215390</xdr:colOff>
      <xdr:row>139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Bělohorská 1651-102,...'!J30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'02 - Bělohorská 1651-102,...'!P149</f>
        <v>0</v>
      </c>
      <c r="AV95" s="128">
        <f>'02 - Bělohorská 1651-102,...'!J33</f>
        <v>0</v>
      </c>
      <c r="AW95" s="128">
        <f>'02 - Bělohorská 1651-102,...'!J34</f>
        <v>0</v>
      </c>
      <c r="AX95" s="128">
        <f>'02 - Bělohorská 1651-102,...'!J35</f>
        <v>0</v>
      </c>
      <c r="AY95" s="128">
        <f>'02 - Bělohorská 1651-102,...'!J36</f>
        <v>0</v>
      </c>
      <c r="AZ95" s="128">
        <f>'02 - Bělohorská 1651-102,...'!F33</f>
        <v>0</v>
      </c>
      <c r="BA95" s="128">
        <f>'02 - Bělohorská 1651-102,...'!F34</f>
        <v>0</v>
      </c>
      <c r="BB95" s="128">
        <f>'02 - Bělohorská 1651-102,...'!F35</f>
        <v>0</v>
      </c>
      <c r="BC95" s="128">
        <f>'02 - Bělohorská 1651-102,...'!F36</f>
        <v>0</v>
      </c>
      <c r="BD95" s="130">
        <f>'02 - Bělohorská 1651-102,...'!F37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k9EhPqXsyi/qU98sL25BRkarmHi35ySUa6OeSRkJtj0W2LOU5928Ii2cgCqt0R/tuKDTL8zHoDNt0FLwVwrDEA==" hashValue="dxz6tD/lKxHxH6UdvEHsq3qLXztE0wBAZyKFv0+ig+ljDPBd9gap4rZ0d2aW0N/w6rG4tDpimERNaruh+5IA5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Bělohorská 1651-102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ROUND((SUM(BE149:BE1893)),  2)</f>
        <v>0</v>
      </c>
      <c r="G33" s="38"/>
      <c r="H33" s="38"/>
      <c r="I33" s="151">
        <v>0.20999999999999999</v>
      </c>
      <c r="J33" s="150">
        <f>ROUND(((SUM(BE149:BE1893))*I33),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ROUND((SUM(BF149:BF1893)),  2)</f>
        <v>0</v>
      </c>
      <c r="G34" s="38"/>
      <c r="H34" s="38"/>
      <c r="I34" s="151">
        <v>0.12</v>
      </c>
      <c r="J34" s="150">
        <f>ROUND(((SUM(BF149:BF1893))*I34),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ROUND((SUM(BG149:BG1893)),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ROUND((SUM(BH149:BH1893)),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ROUND((SUM(BI149:BI1893)),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Bělohorská 1651/102, dveře č.6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J169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J293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J402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J410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J413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J414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J444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J525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J598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J612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J677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J684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J692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J702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J720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J777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J1073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J1111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J1132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J1181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J1189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J1259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J1346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J1401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J1480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J1634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J1875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5"/>
      <c r="C126" s="176"/>
      <c r="D126" s="177" t="s">
        <v>120</v>
      </c>
      <c r="E126" s="178"/>
      <c r="F126" s="178"/>
      <c r="G126" s="178"/>
      <c r="H126" s="178"/>
      <c r="I126" s="178"/>
      <c r="J126" s="179">
        <f>J1887</f>
        <v>0</v>
      </c>
      <c r="K126" s="176"/>
      <c r="L126" s="18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175"/>
      <c r="C127" s="176"/>
      <c r="D127" s="177" t="s">
        <v>121</v>
      </c>
      <c r="E127" s="178"/>
      <c r="F127" s="178"/>
      <c r="G127" s="178"/>
      <c r="H127" s="178"/>
      <c r="I127" s="178"/>
      <c r="J127" s="179">
        <f>J1889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81"/>
      <c r="C128" s="182"/>
      <c r="D128" s="183" t="s">
        <v>122</v>
      </c>
      <c r="E128" s="184"/>
      <c r="F128" s="184"/>
      <c r="G128" s="184"/>
      <c r="H128" s="184"/>
      <c r="I128" s="184"/>
      <c r="J128" s="185">
        <f>J1890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1"/>
      <c r="C129" s="182"/>
      <c r="D129" s="183" t="s">
        <v>123</v>
      </c>
      <c r="E129" s="184"/>
      <c r="F129" s="184"/>
      <c r="G129" s="184"/>
      <c r="H129" s="184"/>
      <c r="I129" s="184"/>
      <c r="J129" s="185">
        <f>J1892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5" s="2" customFormat="1" ht="6.96" customHeight="1">
      <c r="A135" s="38"/>
      <c r="B135" s="68"/>
      <c r="C135" s="69"/>
      <c r="D135" s="69"/>
      <c r="E135" s="69"/>
      <c r="F135" s="69"/>
      <c r="G135" s="69"/>
      <c r="H135" s="69"/>
      <c r="I135" s="69"/>
      <c r="J135" s="69"/>
      <c r="K135" s="69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24.96" customHeight="1">
      <c r="A136" s="38"/>
      <c r="B136" s="39"/>
      <c r="C136" s="23" t="s">
        <v>124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170" t="str">
        <f>E7</f>
        <v>Byty Bělohorská</v>
      </c>
      <c r="F139" s="32"/>
      <c r="G139" s="32"/>
      <c r="H139" s="32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84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76" t="str">
        <f>E9</f>
        <v>02 - Bělohorská 1651/102, dveře č.6</v>
      </c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2" t="s">
        <v>20</v>
      </c>
      <c r="D143" s="40"/>
      <c r="E143" s="40"/>
      <c r="F143" s="27" t="str">
        <f>F12</f>
        <v xml:space="preserve"> </v>
      </c>
      <c r="G143" s="40"/>
      <c r="H143" s="40"/>
      <c r="I143" s="32" t="s">
        <v>22</v>
      </c>
      <c r="J143" s="79" t="str">
        <f>IF(J12="","",J12)</f>
        <v>1. 6. 2025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24</v>
      </c>
      <c r="D145" s="40"/>
      <c r="E145" s="40"/>
      <c r="F145" s="27" t="str">
        <f>E15</f>
        <v xml:space="preserve"> </v>
      </c>
      <c r="G145" s="40"/>
      <c r="H145" s="40"/>
      <c r="I145" s="32" t="s">
        <v>29</v>
      </c>
      <c r="J145" s="36" t="str">
        <f>E21</f>
        <v xml:space="preserve"> 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27</v>
      </c>
      <c r="D146" s="40"/>
      <c r="E146" s="40"/>
      <c r="F146" s="27" t="str">
        <f>IF(E18="","",E18)</f>
        <v>Vyplň údaj</v>
      </c>
      <c r="G146" s="40"/>
      <c r="H146" s="40"/>
      <c r="I146" s="32" t="s">
        <v>31</v>
      </c>
      <c r="J146" s="36" t="str">
        <f>E24</f>
        <v xml:space="preserve"> </v>
      </c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0.32" customHeight="1">
      <c r="A147" s="38"/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11" customFormat="1" ht="29.28" customHeight="1">
      <c r="A148" s="187"/>
      <c r="B148" s="188"/>
      <c r="C148" s="189" t="s">
        <v>125</v>
      </c>
      <c r="D148" s="190" t="s">
        <v>58</v>
      </c>
      <c r="E148" s="190" t="s">
        <v>54</v>
      </c>
      <c r="F148" s="190" t="s">
        <v>55</v>
      </c>
      <c r="G148" s="190" t="s">
        <v>126</v>
      </c>
      <c r="H148" s="190" t="s">
        <v>127</v>
      </c>
      <c r="I148" s="190" t="s">
        <v>128</v>
      </c>
      <c r="J148" s="191" t="s">
        <v>88</v>
      </c>
      <c r="K148" s="192" t="s">
        <v>129</v>
      </c>
      <c r="L148" s="193"/>
      <c r="M148" s="100" t="s">
        <v>1</v>
      </c>
      <c r="N148" s="101" t="s">
        <v>37</v>
      </c>
      <c r="O148" s="101" t="s">
        <v>130</v>
      </c>
      <c r="P148" s="101" t="s">
        <v>131</v>
      </c>
      <c r="Q148" s="101" t="s">
        <v>132</v>
      </c>
      <c r="R148" s="101" t="s">
        <v>133</v>
      </c>
      <c r="S148" s="101" t="s">
        <v>134</v>
      </c>
      <c r="T148" s="102" t="s">
        <v>135</v>
      </c>
      <c r="U148" s="187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/>
    </row>
    <row r="149" s="2" customFormat="1" ht="22.8" customHeight="1">
      <c r="A149" s="38"/>
      <c r="B149" s="39"/>
      <c r="C149" s="107" t="s">
        <v>136</v>
      </c>
      <c r="D149" s="40"/>
      <c r="E149" s="40"/>
      <c r="F149" s="40"/>
      <c r="G149" s="40"/>
      <c r="H149" s="40"/>
      <c r="I149" s="40"/>
      <c r="J149" s="194">
        <f>BK149</f>
        <v>0</v>
      </c>
      <c r="K149" s="40"/>
      <c r="L149" s="44"/>
      <c r="M149" s="103"/>
      <c r="N149" s="195"/>
      <c r="O149" s="104"/>
      <c r="P149" s="196">
        <f>P150+P413+P1887+P1889</f>
        <v>0</v>
      </c>
      <c r="Q149" s="104"/>
      <c r="R149" s="196">
        <f>R150+R413+R1887+R1889</f>
        <v>5.7524741800000001</v>
      </c>
      <c r="S149" s="104"/>
      <c r="T149" s="197">
        <f>T150+T413+T1887+T1889</f>
        <v>5.3245495900000002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72</v>
      </c>
      <c r="AU149" s="17" t="s">
        <v>90</v>
      </c>
      <c r="BK149" s="198">
        <f>BK150+BK413+BK1887+BK1889</f>
        <v>0</v>
      </c>
    </row>
    <row r="150" s="12" customFormat="1" ht="25.92" customHeight="1">
      <c r="A150" s="12"/>
      <c r="B150" s="199"/>
      <c r="C150" s="200"/>
      <c r="D150" s="201" t="s">
        <v>72</v>
      </c>
      <c r="E150" s="202" t="s">
        <v>137</v>
      </c>
      <c r="F150" s="202" t="s">
        <v>138</v>
      </c>
      <c r="G150" s="200"/>
      <c r="H150" s="200"/>
      <c r="I150" s="203"/>
      <c r="J150" s="204">
        <f>BK150</f>
        <v>0</v>
      </c>
      <c r="K150" s="200"/>
      <c r="L150" s="205"/>
      <c r="M150" s="206"/>
      <c r="N150" s="207"/>
      <c r="O150" s="207"/>
      <c r="P150" s="208">
        <f>P151+P169+P293+P402+P410</f>
        <v>0</v>
      </c>
      <c r="Q150" s="207"/>
      <c r="R150" s="208">
        <f>R151+R169+R293+R402+R410</f>
        <v>3.6886743300000004</v>
      </c>
      <c r="S150" s="207"/>
      <c r="T150" s="209">
        <f>T151+T169+T293+T402+T410</f>
        <v>3.7780679999999998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72</v>
      </c>
      <c r="AU150" s="211" t="s">
        <v>73</v>
      </c>
      <c r="AY150" s="210" t="s">
        <v>139</v>
      </c>
      <c r="BK150" s="212">
        <f>BK151+BK169+BK293+BK402+BK410</f>
        <v>0</v>
      </c>
    </row>
    <row r="151" s="12" customFormat="1" ht="22.8" customHeight="1">
      <c r="A151" s="12"/>
      <c r="B151" s="199"/>
      <c r="C151" s="200"/>
      <c r="D151" s="201" t="s">
        <v>72</v>
      </c>
      <c r="E151" s="213" t="s">
        <v>140</v>
      </c>
      <c r="F151" s="213" t="s">
        <v>141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SUM(P152:P168)</f>
        <v>0</v>
      </c>
      <c r="Q151" s="207"/>
      <c r="R151" s="208">
        <f>SUM(R152:R168)</f>
        <v>0.99459834000000003</v>
      </c>
      <c r="S151" s="207"/>
      <c r="T151" s="209">
        <f>SUM(T152:T168)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81</v>
      </c>
      <c r="AT151" s="211" t="s">
        <v>72</v>
      </c>
      <c r="AU151" s="211" t="s">
        <v>81</v>
      </c>
      <c r="AY151" s="210" t="s">
        <v>139</v>
      </c>
      <c r="BK151" s="212">
        <f>SUM(BK152:BK168)</f>
        <v>0</v>
      </c>
    </row>
    <row r="152" s="2" customFormat="1" ht="33" customHeight="1">
      <c r="A152" s="38"/>
      <c r="B152" s="39"/>
      <c r="C152" s="215" t="s">
        <v>81</v>
      </c>
      <c r="D152" s="215" t="s">
        <v>142</v>
      </c>
      <c r="E152" s="216" t="s">
        <v>143</v>
      </c>
      <c r="F152" s="217" t="s">
        <v>144</v>
      </c>
      <c r="G152" s="218" t="s">
        <v>145</v>
      </c>
      <c r="H152" s="219">
        <v>0.021000000000000001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39</v>
      </c>
      <c r="O152" s="91"/>
      <c r="P152" s="225">
        <f>O152*H152</f>
        <v>0</v>
      </c>
      <c r="Q152" s="225">
        <v>0.019539999999999998</v>
      </c>
      <c r="R152" s="225">
        <f>Q152*H152</f>
        <v>0.00041033999999999998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146</v>
      </c>
      <c r="AT152" s="227" t="s">
        <v>142</v>
      </c>
      <c r="AU152" s="227" t="s">
        <v>147</v>
      </c>
      <c r="AY152" s="17" t="s">
        <v>139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147</v>
      </c>
      <c r="BK152" s="228">
        <f>ROUND(I152*H152,2)</f>
        <v>0</v>
      </c>
      <c r="BL152" s="17" t="s">
        <v>146</v>
      </c>
      <c r="BM152" s="227" t="s">
        <v>148</v>
      </c>
    </row>
    <row r="153" s="13" customFormat="1">
      <c r="A153" s="13"/>
      <c r="B153" s="229"/>
      <c r="C153" s="230"/>
      <c r="D153" s="231" t="s">
        <v>149</v>
      </c>
      <c r="E153" s="232" t="s">
        <v>1</v>
      </c>
      <c r="F153" s="233" t="s">
        <v>150</v>
      </c>
      <c r="G153" s="230"/>
      <c r="H153" s="232" t="s">
        <v>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149</v>
      </c>
      <c r="AU153" s="239" t="s">
        <v>147</v>
      </c>
      <c r="AV153" s="13" t="s">
        <v>81</v>
      </c>
      <c r="AW153" s="13" t="s">
        <v>30</v>
      </c>
      <c r="AX153" s="13" t="s">
        <v>73</v>
      </c>
      <c r="AY153" s="239" t="s">
        <v>139</v>
      </c>
    </row>
    <row r="154" s="14" customFormat="1">
      <c r="A154" s="14"/>
      <c r="B154" s="240"/>
      <c r="C154" s="241"/>
      <c r="D154" s="231" t="s">
        <v>149</v>
      </c>
      <c r="E154" s="242" t="s">
        <v>1</v>
      </c>
      <c r="F154" s="243" t="s">
        <v>151</v>
      </c>
      <c r="G154" s="241"/>
      <c r="H154" s="244">
        <v>0.021000000000000001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149</v>
      </c>
      <c r="AU154" s="250" t="s">
        <v>147</v>
      </c>
      <c r="AV154" s="14" t="s">
        <v>147</v>
      </c>
      <c r="AW154" s="14" t="s">
        <v>30</v>
      </c>
      <c r="AX154" s="14" t="s">
        <v>81</v>
      </c>
      <c r="AY154" s="250" t="s">
        <v>139</v>
      </c>
    </row>
    <row r="155" s="2" customFormat="1" ht="24.15" customHeight="1">
      <c r="A155" s="38"/>
      <c r="B155" s="39"/>
      <c r="C155" s="251" t="s">
        <v>147</v>
      </c>
      <c r="D155" s="251" t="s">
        <v>152</v>
      </c>
      <c r="E155" s="252" t="s">
        <v>153</v>
      </c>
      <c r="F155" s="253" t="s">
        <v>154</v>
      </c>
      <c r="G155" s="254" t="s">
        <v>145</v>
      </c>
      <c r="H155" s="255">
        <v>0.023</v>
      </c>
      <c r="I155" s="256"/>
      <c r="J155" s="257">
        <f>ROUND(I155*H155,2)</f>
        <v>0</v>
      </c>
      <c r="K155" s="258"/>
      <c r="L155" s="259"/>
      <c r="M155" s="260" t="s">
        <v>1</v>
      </c>
      <c r="N155" s="261" t="s">
        <v>39</v>
      </c>
      <c r="O155" s="91"/>
      <c r="P155" s="225">
        <f>O155*H155</f>
        <v>0</v>
      </c>
      <c r="Q155" s="225">
        <v>1</v>
      </c>
      <c r="R155" s="225">
        <f>Q155*H155</f>
        <v>0.023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155</v>
      </c>
      <c r="AT155" s="227" t="s">
        <v>152</v>
      </c>
      <c r="AU155" s="227" t="s">
        <v>147</v>
      </c>
      <c r="AY155" s="17" t="s">
        <v>139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147</v>
      </c>
      <c r="BK155" s="228">
        <f>ROUND(I155*H155,2)</f>
        <v>0</v>
      </c>
      <c r="BL155" s="17" t="s">
        <v>146</v>
      </c>
      <c r="BM155" s="227" t="s">
        <v>156</v>
      </c>
    </row>
    <row r="156" s="14" customFormat="1">
      <c r="A156" s="14"/>
      <c r="B156" s="240"/>
      <c r="C156" s="241"/>
      <c r="D156" s="231" t="s">
        <v>149</v>
      </c>
      <c r="E156" s="241"/>
      <c r="F156" s="243" t="s">
        <v>157</v>
      </c>
      <c r="G156" s="241"/>
      <c r="H156" s="244">
        <v>0.023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149</v>
      </c>
      <c r="AU156" s="250" t="s">
        <v>147</v>
      </c>
      <c r="AV156" s="14" t="s">
        <v>147</v>
      </c>
      <c r="AW156" s="14" t="s">
        <v>4</v>
      </c>
      <c r="AX156" s="14" t="s">
        <v>81</v>
      </c>
      <c r="AY156" s="250" t="s">
        <v>139</v>
      </c>
    </row>
    <row r="157" s="2" customFormat="1" ht="24.15" customHeight="1">
      <c r="A157" s="38"/>
      <c r="B157" s="39"/>
      <c r="C157" s="215" t="s">
        <v>140</v>
      </c>
      <c r="D157" s="215" t="s">
        <v>142</v>
      </c>
      <c r="E157" s="216" t="s">
        <v>158</v>
      </c>
      <c r="F157" s="217" t="s">
        <v>159</v>
      </c>
      <c r="G157" s="218" t="s">
        <v>160</v>
      </c>
      <c r="H157" s="219">
        <v>13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39</v>
      </c>
      <c r="O157" s="91"/>
      <c r="P157" s="225">
        <f>O157*H157</f>
        <v>0</v>
      </c>
      <c r="Q157" s="225">
        <v>0.0060600000000000003</v>
      </c>
      <c r="R157" s="225">
        <f>Q157*H157</f>
        <v>0.078780000000000003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146</v>
      </c>
      <c r="AT157" s="227" t="s">
        <v>142</v>
      </c>
      <c r="AU157" s="227" t="s">
        <v>147</v>
      </c>
      <c r="AY157" s="17" t="s">
        <v>139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147</v>
      </c>
      <c r="BK157" s="228">
        <f>ROUND(I157*H157,2)</f>
        <v>0</v>
      </c>
      <c r="BL157" s="17" t="s">
        <v>146</v>
      </c>
      <c r="BM157" s="227" t="s">
        <v>161</v>
      </c>
    </row>
    <row r="158" s="13" customFormat="1">
      <c r="A158" s="13"/>
      <c r="B158" s="229"/>
      <c r="C158" s="230"/>
      <c r="D158" s="231" t="s">
        <v>149</v>
      </c>
      <c r="E158" s="232" t="s">
        <v>1</v>
      </c>
      <c r="F158" s="233" t="s">
        <v>162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149</v>
      </c>
      <c r="AU158" s="239" t="s">
        <v>147</v>
      </c>
      <c r="AV158" s="13" t="s">
        <v>81</v>
      </c>
      <c r="AW158" s="13" t="s">
        <v>30</v>
      </c>
      <c r="AX158" s="13" t="s">
        <v>73</v>
      </c>
      <c r="AY158" s="239" t="s">
        <v>139</v>
      </c>
    </row>
    <row r="159" s="14" customFormat="1">
      <c r="A159" s="14"/>
      <c r="B159" s="240"/>
      <c r="C159" s="241"/>
      <c r="D159" s="231" t="s">
        <v>149</v>
      </c>
      <c r="E159" s="242" t="s">
        <v>1</v>
      </c>
      <c r="F159" s="243" t="s">
        <v>163</v>
      </c>
      <c r="G159" s="241"/>
      <c r="H159" s="244">
        <v>13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149</v>
      </c>
      <c r="AU159" s="250" t="s">
        <v>147</v>
      </c>
      <c r="AV159" s="14" t="s">
        <v>147</v>
      </c>
      <c r="AW159" s="14" t="s">
        <v>30</v>
      </c>
      <c r="AX159" s="14" t="s">
        <v>81</v>
      </c>
      <c r="AY159" s="250" t="s">
        <v>139</v>
      </c>
    </row>
    <row r="160" s="2" customFormat="1" ht="24.15" customHeight="1">
      <c r="A160" s="38"/>
      <c r="B160" s="39"/>
      <c r="C160" s="215" t="s">
        <v>146</v>
      </c>
      <c r="D160" s="215" t="s">
        <v>142</v>
      </c>
      <c r="E160" s="216" t="s">
        <v>164</v>
      </c>
      <c r="F160" s="217" t="s">
        <v>165</v>
      </c>
      <c r="G160" s="218" t="s">
        <v>166</v>
      </c>
      <c r="H160" s="219">
        <v>3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39</v>
      </c>
      <c r="O160" s="91"/>
      <c r="P160" s="225">
        <f>O160*H160</f>
        <v>0</v>
      </c>
      <c r="Q160" s="225">
        <v>0.27128000000000002</v>
      </c>
      <c r="R160" s="225">
        <f>Q160*H160</f>
        <v>0.81384000000000012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146</v>
      </c>
      <c r="AT160" s="227" t="s">
        <v>142</v>
      </c>
      <c r="AU160" s="227" t="s">
        <v>147</v>
      </c>
      <c r="AY160" s="17" t="s">
        <v>139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147</v>
      </c>
      <c r="BK160" s="228">
        <f>ROUND(I160*H160,2)</f>
        <v>0</v>
      </c>
      <c r="BL160" s="17" t="s">
        <v>146</v>
      </c>
      <c r="BM160" s="227" t="s">
        <v>167</v>
      </c>
    </row>
    <row r="161" s="13" customFormat="1">
      <c r="A161" s="13"/>
      <c r="B161" s="229"/>
      <c r="C161" s="230"/>
      <c r="D161" s="231" t="s">
        <v>149</v>
      </c>
      <c r="E161" s="232" t="s">
        <v>1</v>
      </c>
      <c r="F161" s="233" t="s">
        <v>168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149</v>
      </c>
      <c r="AU161" s="239" t="s">
        <v>147</v>
      </c>
      <c r="AV161" s="13" t="s">
        <v>81</v>
      </c>
      <c r="AW161" s="13" t="s">
        <v>30</v>
      </c>
      <c r="AX161" s="13" t="s">
        <v>73</v>
      </c>
      <c r="AY161" s="239" t="s">
        <v>139</v>
      </c>
    </row>
    <row r="162" s="14" customFormat="1">
      <c r="A162" s="14"/>
      <c r="B162" s="240"/>
      <c r="C162" s="241"/>
      <c r="D162" s="231" t="s">
        <v>149</v>
      </c>
      <c r="E162" s="242" t="s">
        <v>1</v>
      </c>
      <c r="F162" s="243" t="s">
        <v>169</v>
      </c>
      <c r="G162" s="241"/>
      <c r="H162" s="244">
        <v>3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149</v>
      </c>
      <c r="AU162" s="250" t="s">
        <v>147</v>
      </c>
      <c r="AV162" s="14" t="s">
        <v>147</v>
      </c>
      <c r="AW162" s="14" t="s">
        <v>30</v>
      </c>
      <c r="AX162" s="14" t="s">
        <v>73</v>
      </c>
      <c r="AY162" s="250" t="s">
        <v>139</v>
      </c>
    </row>
    <row r="163" s="15" customFormat="1">
      <c r="A163" s="15"/>
      <c r="B163" s="262"/>
      <c r="C163" s="263"/>
      <c r="D163" s="231" t="s">
        <v>149</v>
      </c>
      <c r="E163" s="264" t="s">
        <v>1</v>
      </c>
      <c r="F163" s="265" t="s">
        <v>170</v>
      </c>
      <c r="G163" s="263"/>
      <c r="H163" s="266">
        <v>3</v>
      </c>
      <c r="I163" s="267"/>
      <c r="J163" s="263"/>
      <c r="K163" s="263"/>
      <c r="L163" s="268"/>
      <c r="M163" s="269"/>
      <c r="N163" s="270"/>
      <c r="O163" s="270"/>
      <c r="P163" s="270"/>
      <c r="Q163" s="270"/>
      <c r="R163" s="270"/>
      <c r="S163" s="270"/>
      <c r="T163" s="27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2" t="s">
        <v>149</v>
      </c>
      <c r="AU163" s="272" t="s">
        <v>147</v>
      </c>
      <c r="AV163" s="15" t="s">
        <v>146</v>
      </c>
      <c r="AW163" s="15" t="s">
        <v>30</v>
      </c>
      <c r="AX163" s="15" t="s">
        <v>81</v>
      </c>
      <c r="AY163" s="272" t="s">
        <v>139</v>
      </c>
    </row>
    <row r="164" s="2" customFormat="1" ht="24.15" customHeight="1">
      <c r="A164" s="38"/>
      <c r="B164" s="39"/>
      <c r="C164" s="215" t="s">
        <v>171</v>
      </c>
      <c r="D164" s="215" t="s">
        <v>142</v>
      </c>
      <c r="E164" s="216" t="s">
        <v>172</v>
      </c>
      <c r="F164" s="217" t="s">
        <v>173</v>
      </c>
      <c r="G164" s="218" t="s">
        <v>174</v>
      </c>
      <c r="H164" s="219">
        <v>8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39</v>
      </c>
      <c r="O164" s="91"/>
      <c r="P164" s="225">
        <f>O164*H164</f>
        <v>0</v>
      </c>
      <c r="Q164" s="225">
        <v>0.00013999999999999999</v>
      </c>
      <c r="R164" s="225">
        <f>Q164*H164</f>
        <v>0.0011199999999999999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146</v>
      </c>
      <c r="AT164" s="227" t="s">
        <v>142</v>
      </c>
      <c r="AU164" s="227" t="s">
        <v>147</v>
      </c>
      <c r="AY164" s="17" t="s">
        <v>139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147</v>
      </c>
      <c r="BK164" s="228">
        <f>ROUND(I164*H164,2)</f>
        <v>0</v>
      </c>
      <c r="BL164" s="17" t="s">
        <v>146</v>
      </c>
      <c r="BM164" s="227" t="s">
        <v>175</v>
      </c>
    </row>
    <row r="165" s="14" customFormat="1">
      <c r="A165" s="14"/>
      <c r="B165" s="240"/>
      <c r="C165" s="241"/>
      <c r="D165" s="231" t="s">
        <v>149</v>
      </c>
      <c r="E165" s="242" t="s">
        <v>1</v>
      </c>
      <c r="F165" s="243" t="s">
        <v>155</v>
      </c>
      <c r="G165" s="241"/>
      <c r="H165" s="244">
        <v>8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149</v>
      </c>
      <c r="AU165" s="250" t="s">
        <v>147</v>
      </c>
      <c r="AV165" s="14" t="s">
        <v>147</v>
      </c>
      <c r="AW165" s="14" t="s">
        <v>30</v>
      </c>
      <c r="AX165" s="14" t="s">
        <v>81</v>
      </c>
      <c r="AY165" s="250" t="s">
        <v>139</v>
      </c>
    </row>
    <row r="166" s="2" customFormat="1" ht="16.5" customHeight="1">
      <c r="A166" s="38"/>
      <c r="B166" s="39"/>
      <c r="C166" s="215" t="s">
        <v>176</v>
      </c>
      <c r="D166" s="215" t="s">
        <v>142</v>
      </c>
      <c r="E166" s="216" t="s">
        <v>177</v>
      </c>
      <c r="F166" s="217" t="s">
        <v>178</v>
      </c>
      <c r="G166" s="218" t="s">
        <v>166</v>
      </c>
      <c r="H166" s="219">
        <v>1.2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39</v>
      </c>
      <c r="O166" s="91"/>
      <c r="P166" s="225">
        <f>O166*H166</f>
        <v>0</v>
      </c>
      <c r="Q166" s="225">
        <v>0.06454</v>
      </c>
      <c r="R166" s="225">
        <f>Q166*H166</f>
        <v>0.077448000000000003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146</v>
      </c>
      <c r="AT166" s="227" t="s">
        <v>142</v>
      </c>
      <c r="AU166" s="227" t="s">
        <v>147</v>
      </c>
      <c r="AY166" s="17" t="s">
        <v>139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147</v>
      </c>
      <c r="BK166" s="228">
        <f>ROUND(I166*H166,2)</f>
        <v>0</v>
      </c>
      <c r="BL166" s="17" t="s">
        <v>146</v>
      </c>
      <c r="BM166" s="227" t="s">
        <v>179</v>
      </c>
    </row>
    <row r="167" s="13" customFormat="1">
      <c r="A167" s="13"/>
      <c r="B167" s="229"/>
      <c r="C167" s="230"/>
      <c r="D167" s="231" t="s">
        <v>149</v>
      </c>
      <c r="E167" s="232" t="s">
        <v>1</v>
      </c>
      <c r="F167" s="233" t="s">
        <v>180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149</v>
      </c>
      <c r="AU167" s="239" t="s">
        <v>147</v>
      </c>
      <c r="AV167" s="13" t="s">
        <v>81</v>
      </c>
      <c r="AW167" s="13" t="s">
        <v>30</v>
      </c>
      <c r="AX167" s="13" t="s">
        <v>73</v>
      </c>
      <c r="AY167" s="239" t="s">
        <v>139</v>
      </c>
    </row>
    <row r="168" s="14" customFormat="1">
      <c r="A168" s="14"/>
      <c r="B168" s="240"/>
      <c r="C168" s="241"/>
      <c r="D168" s="231" t="s">
        <v>149</v>
      </c>
      <c r="E168" s="242" t="s">
        <v>1</v>
      </c>
      <c r="F168" s="243" t="s">
        <v>181</v>
      </c>
      <c r="G168" s="241"/>
      <c r="H168" s="244">
        <v>1.2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149</v>
      </c>
      <c r="AU168" s="250" t="s">
        <v>147</v>
      </c>
      <c r="AV168" s="14" t="s">
        <v>147</v>
      </c>
      <c r="AW168" s="14" t="s">
        <v>30</v>
      </c>
      <c r="AX168" s="14" t="s">
        <v>81</v>
      </c>
      <c r="AY168" s="250" t="s">
        <v>139</v>
      </c>
    </row>
    <row r="169" s="12" customFormat="1" ht="22.8" customHeight="1">
      <c r="A169" s="12"/>
      <c r="B169" s="199"/>
      <c r="C169" s="200"/>
      <c r="D169" s="201" t="s">
        <v>72</v>
      </c>
      <c r="E169" s="213" t="s">
        <v>176</v>
      </c>
      <c r="F169" s="213" t="s">
        <v>182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SUM(P170:P292)</f>
        <v>0</v>
      </c>
      <c r="Q169" s="207"/>
      <c r="R169" s="208">
        <f>SUM(R170:R292)</f>
        <v>2.6917905900000005</v>
      </c>
      <c r="S169" s="207"/>
      <c r="T169" s="209">
        <f>SUM(T170:T292)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81</v>
      </c>
      <c r="AT169" s="211" t="s">
        <v>72</v>
      </c>
      <c r="AU169" s="211" t="s">
        <v>81</v>
      </c>
      <c r="AY169" s="210" t="s">
        <v>139</v>
      </c>
      <c r="BK169" s="212">
        <f>SUM(BK170:BK292)</f>
        <v>0</v>
      </c>
    </row>
    <row r="170" s="2" customFormat="1" ht="24.15" customHeight="1">
      <c r="A170" s="38"/>
      <c r="B170" s="39"/>
      <c r="C170" s="215" t="s">
        <v>183</v>
      </c>
      <c r="D170" s="215" t="s">
        <v>142</v>
      </c>
      <c r="E170" s="216" t="s">
        <v>184</v>
      </c>
      <c r="F170" s="217" t="s">
        <v>185</v>
      </c>
      <c r="G170" s="218" t="s">
        <v>166</v>
      </c>
      <c r="H170" s="219">
        <v>57.134999999999998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0.00025999999999999998</v>
      </c>
      <c r="R170" s="225">
        <f>Q170*H170</f>
        <v>0.014855099999999998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146</v>
      </c>
      <c r="AT170" s="227" t="s">
        <v>142</v>
      </c>
      <c r="AU170" s="227" t="s">
        <v>147</v>
      </c>
      <c r="AY170" s="17" t="s">
        <v>139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147</v>
      </c>
      <c r="BK170" s="228">
        <f>ROUND(I170*H170,2)</f>
        <v>0</v>
      </c>
      <c r="BL170" s="17" t="s">
        <v>146</v>
      </c>
      <c r="BM170" s="227" t="s">
        <v>186</v>
      </c>
    </row>
    <row r="171" s="13" customFormat="1">
      <c r="A171" s="13"/>
      <c r="B171" s="229"/>
      <c r="C171" s="230"/>
      <c r="D171" s="231" t="s">
        <v>149</v>
      </c>
      <c r="E171" s="232" t="s">
        <v>1</v>
      </c>
      <c r="F171" s="233" t="s">
        <v>187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149</v>
      </c>
      <c r="AU171" s="239" t="s">
        <v>147</v>
      </c>
      <c r="AV171" s="13" t="s">
        <v>81</v>
      </c>
      <c r="AW171" s="13" t="s">
        <v>30</v>
      </c>
      <c r="AX171" s="13" t="s">
        <v>73</v>
      </c>
      <c r="AY171" s="239" t="s">
        <v>139</v>
      </c>
    </row>
    <row r="172" s="14" customFormat="1">
      <c r="A172" s="14"/>
      <c r="B172" s="240"/>
      <c r="C172" s="241"/>
      <c r="D172" s="231" t="s">
        <v>149</v>
      </c>
      <c r="E172" s="242" t="s">
        <v>1</v>
      </c>
      <c r="F172" s="243" t="s">
        <v>188</v>
      </c>
      <c r="G172" s="241"/>
      <c r="H172" s="244">
        <v>7.8360000000000003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149</v>
      </c>
      <c r="AU172" s="250" t="s">
        <v>147</v>
      </c>
      <c r="AV172" s="14" t="s">
        <v>147</v>
      </c>
      <c r="AW172" s="14" t="s">
        <v>30</v>
      </c>
      <c r="AX172" s="14" t="s">
        <v>73</v>
      </c>
      <c r="AY172" s="250" t="s">
        <v>139</v>
      </c>
    </row>
    <row r="173" s="13" customFormat="1">
      <c r="A173" s="13"/>
      <c r="B173" s="229"/>
      <c r="C173" s="230"/>
      <c r="D173" s="231" t="s">
        <v>149</v>
      </c>
      <c r="E173" s="232" t="s">
        <v>1</v>
      </c>
      <c r="F173" s="233" t="s">
        <v>189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149</v>
      </c>
      <c r="AU173" s="239" t="s">
        <v>147</v>
      </c>
      <c r="AV173" s="13" t="s">
        <v>81</v>
      </c>
      <c r="AW173" s="13" t="s">
        <v>30</v>
      </c>
      <c r="AX173" s="13" t="s">
        <v>73</v>
      </c>
      <c r="AY173" s="239" t="s">
        <v>139</v>
      </c>
    </row>
    <row r="174" s="14" customFormat="1">
      <c r="A174" s="14"/>
      <c r="B174" s="240"/>
      <c r="C174" s="241"/>
      <c r="D174" s="231" t="s">
        <v>149</v>
      </c>
      <c r="E174" s="242" t="s">
        <v>1</v>
      </c>
      <c r="F174" s="243" t="s">
        <v>190</v>
      </c>
      <c r="G174" s="241"/>
      <c r="H174" s="244">
        <v>1.228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149</v>
      </c>
      <c r="AU174" s="250" t="s">
        <v>147</v>
      </c>
      <c r="AV174" s="14" t="s">
        <v>147</v>
      </c>
      <c r="AW174" s="14" t="s">
        <v>30</v>
      </c>
      <c r="AX174" s="14" t="s">
        <v>73</v>
      </c>
      <c r="AY174" s="250" t="s">
        <v>139</v>
      </c>
    </row>
    <row r="175" s="13" customFormat="1">
      <c r="A175" s="13"/>
      <c r="B175" s="229"/>
      <c r="C175" s="230"/>
      <c r="D175" s="231" t="s">
        <v>149</v>
      </c>
      <c r="E175" s="232" t="s">
        <v>1</v>
      </c>
      <c r="F175" s="233" t="s">
        <v>191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149</v>
      </c>
      <c r="AU175" s="239" t="s">
        <v>147</v>
      </c>
      <c r="AV175" s="13" t="s">
        <v>81</v>
      </c>
      <c r="AW175" s="13" t="s">
        <v>30</v>
      </c>
      <c r="AX175" s="13" t="s">
        <v>73</v>
      </c>
      <c r="AY175" s="239" t="s">
        <v>139</v>
      </c>
    </row>
    <row r="176" s="14" customFormat="1">
      <c r="A176" s="14"/>
      <c r="B176" s="240"/>
      <c r="C176" s="241"/>
      <c r="D176" s="231" t="s">
        <v>149</v>
      </c>
      <c r="E176" s="242" t="s">
        <v>1</v>
      </c>
      <c r="F176" s="243" t="s">
        <v>192</v>
      </c>
      <c r="G176" s="241"/>
      <c r="H176" s="244">
        <v>3.1259999999999999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149</v>
      </c>
      <c r="AU176" s="250" t="s">
        <v>147</v>
      </c>
      <c r="AV176" s="14" t="s">
        <v>147</v>
      </c>
      <c r="AW176" s="14" t="s">
        <v>30</v>
      </c>
      <c r="AX176" s="14" t="s">
        <v>73</v>
      </c>
      <c r="AY176" s="250" t="s">
        <v>139</v>
      </c>
    </row>
    <row r="177" s="13" customFormat="1">
      <c r="A177" s="13"/>
      <c r="B177" s="229"/>
      <c r="C177" s="230"/>
      <c r="D177" s="231" t="s">
        <v>149</v>
      </c>
      <c r="E177" s="232" t="s">
        <v>1</v>
      </c>
      <c r="F177" s="233" t="s">
        <v>193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149</v>
      </c>
      <c r="AU177" s="239" t="s">
        <v>147</v>
      </c>
      <c r="AV177" s="13" t="s">
        <v>81</v>
      </c>
      <c r="AW177" s="13" t="s">
        <v>30</v>
      </c>
      <c r="AX177" s="13" t="s">
        <v>73</v>
      </c>
      <c r="AY177" s="239" t="s">
        <v>139</v>
      </c>
    </row>
    <row r="178" s="14" customFormat="1">
      <c r="A178" s="14"/>
      <c r="B178" s="240"/>
      <c r="C178" s="241"/>
      <c r="D178" s="231" t="s">
        <v>149</v>
      </c>
      <c r="E178" s="242" t="s">
        <v>1</v>
      </c>
      <c r="F178" s="243" t="s">
        <v>194</v>
      </c>
      <c r="G178" s="241"/>
      <c r="H178" s="244">
        <v>7.8449999999999998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149</v>
      </c>
      <c r="AU178" s="250" t="s">
        <v>147</v>
      </c>
      <c r="AV178" s="14" t="s">
        <v>147</v>
      </c>
      <c r="AW178" s="14" t="s">
        <v>30</v>
      </c>
      <c r="AX178" s="14" t="s">
        <v>73</v>
      </c>
      <c r="AY178" s="250" t="s">
        <v>139</v>
      </c>
    </row>
    <row r="179" s="13" customFormat="1">
      <c r="A179" s="13"/>
      <c r="B179" s="229"/>
      <c r="C179" s="230"/>
      <c r="D179" s="231" t="s">
        <v>149</v>
      </c>
      <c r="E179" s="232" t="s">
        <v>1</v>
      </c>
      <c r="F179" s="233" t="s">
        <v>195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149</v>
      </c>
      <c r="AU179" s="239" t="s">
        <v>147</v>
      </c>
      <c r="AV179" s="13" t="s">
        <v>81</v>
      </c>
      <c r="AW179" s="13" t="s">
        <v>30</v>
      </c>
      <c r="AX179" s="13" t="s">
        <v>73</v>
      </c>
      <c r="AY179" s="239" t="s">
        <v>139</v>
      </c>
    </row>
    <row r="180" s="14" customFormat="1">
      <c r="A180" s="14"/>
      <c r="B180" s="240"/>
      <c r="C180" s="241"/>
      <c r="D180" s="231" t="s">
        <v>149</v>
      </c>
      <c r="E180" s="242" t="s">
        <v>1</v>
      </c>
      <c r="F180" s="243" t="s">
        <v>196</v>
      </c>
      <c r="G180" s="241"/>
      <c r="H180" s="244">
        <v>17.946999999999999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149</v>
      </c>
      <c r="AU180" s="250" t="s">
        <v>147</v>
      </c>
      <c r="AV180" s="14" t="s">
        <v>147</v>
      </c>
      <c r="AW180" s="14" t="s">
        <v>30</v>
      </c>
      <c r="AX180" s="14" t="s">
        <v>73</v>
      </c>
      <c r="AY180" s="250" t="s">
        <v>139</v>
      </c>
    </row>
    <row r="181" s="13" customFormat="1">
      <c r="A181" s="13"/>
      <c r="B181" s="229"/>
      <c r="C181" s="230"/>
      <c r="D181" s="231" t="s">
        <v>149</v>
      </c>
      <c r="E181" s="232" t="s">
        <v>1</v>
      </c>
      <c r="F181" s="233" t="s">
        <v>197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149</v>
      </c>
      <c r="AU181" s="239" t="s">
        <v>147</v>
      </c>
      <c r="AV181" s="13" t="s">
        <v>81</v>
      </c>
      <c r="AW181" s="13" t="s">
        <v>30</v>
      </c>
      <c r="AX181" s="13" t="s">
        <v>73</v>
      </c>
      <c r="AY181" s="239" t="s">
        <v>139</v>
      </c>
    </row>
    <row r="182" s="14" customFormat="1">
      <c r="A182" s="14"/>
      <c r="B182" s="240"/>
      <c r="C182" s="241"/>
      <c r="D182" s="231" t="s">
        <v>149</v>
      </c>
      <c r="E182" s="242" t="s">
        <v>1</v>
      </c>
      <c r="F182" s="243" t="s">
        <v>198</v>
      </c>
      <c r="G182" s="241"/>
      <c r="H182" s="244">
        <v>19.152999999999999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149</v>
      </c>
      <c r="AU182" s="250" t="s">
        <v>147</v>
      </c>
      <c r="AV182" s="14" t="s">
        <v>147</v>
      </c>
      <c r="AW182" s="14" t="s">
        <v>30</v>
      </c>
      <c r="AX182" s="14" t="s">
        <v>73</v>
      </c>
      <c r="AY182" s="250" t="s">
        <v>139</v>
      </c>
    </row>
    <row r="183" s="15" customFormat="1">
      <c r="A183" s="15"/>
      <c r="B183" s="262"/>
      <c r="C183" s="263"/>
      <c r="D183" s="231" t="s">
        <v>149</v>
      </c>
      <c r="E183" s="264" t="s">
        <v>1</v>
      </c>
      <c r="F183" s="265" t="s">
        <v>170</v>
      </c>
      <c r="G183" s="263"/>
      <c r="H183" s="266">
        <v>57.134999999999998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2" t="s">
        <v>149</v>
      </c>
      <c r="AU183" s="272" t="s">
        <v>147</v>
      </c>
      <c r="AV183" s="15" t="s">
        <v>146</v>
      </c>
      <c r="AW183" s="15" t="s">
        <v>30</v>
      </c>
      <c r="AX183" s="15" t="s">
        <v>81</v>
      </c>
      <c r="AY183" s="272" t="s">
        <v>139</v>
      </c>
    </row>
    <row r="184" s="2" customFormat="1" ht="21.75" customHeight="1">
      <c r="A184" s="38"/>
      <c r="B184" s="39"/>
      <c r="C184" s="215" t="s">
        <v>155</v>
      </c>
      <c r="D184" s="215" t="s">
        <v>142</v>
      </c>
      <c r="E184" s="216" t="s">
        <v>199</v>
      </c>
      <c r="F184" s="217" t="s">
        <v>200</v>
      </c>
      <c r="G184" s="218" t="s">
        <v>166</v>
      </c>
      <c r="H184" s="219">
        <v>57.134999999999998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39</v>
      </c>
      <c r="O184" s="91"/>
      <c r="P184" s="225">
        <f>O184*H184</f>
        <v>0</v>
      </c>
      <c r="Q184" s="225">
        <v>0.0040000000000000001</v>
      </c>
      <c r="R184" s="225">
        <f>Q184*H184</f>
        <v>0.22853999999999999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146</v>
      </c>
      <c r="AT184" s="227" t="s">
        <v>142</v>
      </c>
      <c r="AU184" s="227" t="s">
        <v>147</v>
      </c>
      <c r="AY184" s="17" t="s">
        <v>139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147</v>
      </c>
      <c r="BK184" s="228">
        <f>ROUND(I184*H184,2)</f>
        <v>0</v>
      </c>
      <c r="BL184" s="17" t="s">
        <v>146</v>
      </c>
      <c r="BM184" s="227" t="s">
        <v>201</v>
      </c>
    </row>
    <row r="185" s="13" customFormat="1">
      <c r="A185" s="13"/>
      <c r="B185" s="229"/>
      <c r="C185" s="230"/>
      <c r="D185" s="231" t="s">
        <v>149</v>
      </c>
      <c r="E185" s="232" t="s">
        <v>1</v>
      </c>
      <c r="F185" s="233" t="s">
        <v>187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149</v>
      </c>
      <c r="AU185" s="239" t="s">
        <v>147</v>
      </c>
      <c r="AV185" s="13" t="s">
        <v>81</v>
      </c>
      <c r="AW185" s="13" t="s">
        <v>30</v>
      </c>
      <c r="AX185" s="13" t="s">
        <v>73</v>
      </c>
      <c r="AY185" s="239" t="s">
        <v>139</v>
      </c>
    </row>
    <row r="186" s="14" customFormat="1">
      <c r="A186" s="14"/>
      <c r="B186" s="240"/>
      <c r="C186" s="241"/>
      <c r="D186" s="231" t="s">
        <v>149</v>
      </c>
      <c r="E186" s="242" t="s">
        <v>1</v>
      </c>
      <c r="F186" s="243" t="s">
        <v>188</v>
      </c>
      <c r="G186" s="241"/>
      <c r="H186" s="244">
        <v>7.8360000000000003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149</v>
      </c>
      <c r="AU186" s="250" t="s">
        <v>147</v>
      </c>
      <c r="AV186" s="14" t="s">
        <v>147</v>
      </c>
      <c r="AW186" s="14" t="s">
        <v>30</v>
      </c>
      <c r="AX186" s="14" t="s">
        <v>73</v>
      </c>
      <c r="AY186" s="250" t="s">
        <v>139</v>
      </c>
    </row>
    <row r="187" s="13" customFormat="1">
      <c r="A187" s="13"/>
      <c r="B187" s="229"/>
      <c r="C187" s="230"/>
      <c r="D187" s="231" t="s">
        <v>149</v>
      </c>
      <c r="E187" s="232" t="s">
        <v>1</v>
      </c>
      <c r="F187" s="233" t="s">
        <v>189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149</v>
      </c>
      <c r="AU187" s="239" t="s">
        <v>147</v>
      </c>
      <c r="AV187" s="13" t="s">
        <v>81</v>
      </c>
      <c r="AW187" s="13" t="s">
        <v>30</v>
      </c>
      <c r="AX187" s="13" t="s">
        <v>73</v>
      </c>
      <c r="AY187" s="239" t="s">
        <v>139</v>
      </c>
    </row>
    <row r="188" s="14" customFormat="1">
      <c r="A188" s="14"/>
      <c r="B188" s="240"/>
      <c r="C188" s="241"/>
      <c r="D188" s="231" t="s">
        <v>149</v>
      </c>
      <c r="E188" s="242" t="s">
        <v>1</v>
      </c>
      <c r="F188" s="243" t="s">
        <v>190</v>
      </c>
      <c r="G188" s="241"/>
      <c r="H188" s="244">
        <v>1.228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149</v>
      </c>
      <c r="AU188" s="250" t="s">
        <v>147</v>
      </c>
      <c r="AV188" s="14" t="s">
        <v>147</v>
      </c>
      <c r="AW188" s="14" t="s">
        <v>30</v>
      </c>
      <c r="AX188" s="14" t="s">
        <v>73</v>
      </c>
      <c r="AY188" s="250" t="s">
        <v>139</v>
      </c>
    </row>
    <row r="189" s="13" customFormat="1">
      <c r="A189" s="13"/>
      <c r="B189" s="229"/>
      <c r="C189" s="230"/>
      <c r="D189" s="231" t="s">
        <v>149</v>
      </c>
      <c r="E189" s="232" t="s">
        <v>1</v>
      </c>
      <c r="F189" s="233" t="s">
        <v>191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149</v>
      </c>
      <c r="AU189" s="239" t="s">
        <v>147</v>
      </c>
      <c r="AV189" s="13" t="s">
        <v>81</v>
      </c>
      <c r="AW189" s="13" t="s">
        <v>30</v>
      </c>
      <c r="AX189" s="13" t="s">
        <v>73</v>
      </c>
      <c r="AY189" s="239" t="s">
        <v>139</v>
      </c>
    </row>
    <row r="190" s="14" customFormat="1">
      <c r="A190" s="14"/>
      <c r="B190" s="240"/>
      <c r="C190" s="241"/>
      <c r="D190" s="231" t="s">
        <v>149</v>
      </c>
      <c r="E190" s="242" t="s">
        <v>1</v>
      </c>
      <c r="F190" s="243" t="s">
        <v>192</v>
      </c>
      <c r="G190" s="241"/>
      <c r="H190" s="244">
        <v>3.1259999999999999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149</v>
      </c>
      <c r="AU190" s="250" t="s">
        <v>147</v>
      </c>
      <c r="AV190" s="14" t="s">
        <v>147</v>
      </c>
      <c r="AW190" s="14" t="s">
        <v>30</v>
      </c>
      <c r="AX190" s="14" t="s">
        <v>73</v>
      </c>
      <c r="AY190" s="250" t="s">
        <v>139</v>
      </c>
    </row>
    <row r="191" s="13" customFormat="1">
      <c r="A191" s="13"/>
      <c r="B191" s="229"/>
      <c r="C191" s="230"/>
      <c r="D191" s="231" t="s">
        <v>149</v>
      </c>
      <c r="E191" s="232" t="s">
        <v>1</v>
      </c>
      <c r="F191" s="233" t="s">
        <v>193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149</v>
      </c>
      <c r="AU191" s="239" t="s">
        <v>147</v>
      </c>
      <c r="AV191" s="13" t="s">
        <v>81</v>
      </c>
      <c r="AW191" s="13" t="s">
        <v>30</v>
      </c>
      <c r="AX191" s="13" t="s">
        <v>73</v>
      </c>
      <c r="AY191" s="239" t="s">
        <v>139</v>
      </c>
    </row>
    <row r="192" s="14" customFormat="1">
      <c r="A192" s="14"/>
      <c r="B192" s="240"/>
      <c r="C192" s="241"/>
      <c r="D192" s="231" t="s">
        <v>149</v>
      </c>
      <c r="E192" s="242" t="s">
        <v>1</v>
      </c>
      <c r="F192" s="243" t="s">
        <v>194</v>
      </c>
      <c r="G192" s="241"/>
      <c r="H192" s="244">
        <v>7.8449999999999998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149</v>
      </c>
      <c r="AU192" s="250" t="s">
        <v>147</v>
      </c>
      <c r="AV192" s="14" t="s">
        <v>147</v>
      </c>
      <c r="AW192" s="14" t="s">
        <v>30</v>
      </c>
      <c r="AX192" s="14" t="s">
        <v>73</v>
      </c>
      <c r="AY192" s="250" t="s">
        <v>139</v>
      </c>
    </row>
    <row r="193" s="13" customFormat="1">
      <c r="A193" s="13"/>
      <c r="B193" s="229"/>
      <c r="C193" s="230"/>
      <c r="D193" s="231" t="s">
        <v>149</v>
      </c>
      <c r="E193" s="232" t="s">
        <v>1</v>
      </c>
      <c r="F193" s="233" t="s">
        <v>195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149</v>
      </c>
      <c r="AU193" s="239" t="s">
        <v>147</v>
      </c>
      <c r="AV193" s="13" t="s">
        <v>81</v>
      </c>
      <c r="AW193" s="13" t="s">
        <v>30</v>
      </c>
      <c r="AX193" s="13" t="s">
        <v>73</v>
      </c>
      <c r="AY193" s="239" t="s">
        <v>139</v>
      </c>
    </row>
    <row r="194" s="14" customFormat="1">
      <c r="A194" s="14"/>
      <c r="B194" s="240"/>
      <c r="C194" s="241"/>
      <c r="D194" s="231" t="s">
        <v>149</v>
      </c>
      <c r="E194" s="242" t="s">
        <v>1</v>
      </c>
      <c r="F194" s="243" t="s">
        <v>196</v>
      </c>
      <c r="G194" s="241"/>
      <c r="H194" s="244">
        <v>17.946999999999999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149</v>
      </c>
      <c r="AU194" s="250" t="s">
        <v>147</v>
      </c>
      <c r="AV194" s="14" t="s">
        <v>147</v>
      </c>
      <c r="AW194" s="14" t="s">
        <v>30</v>
      </c>
      <c r="AX194" s="14" t="s">
        <v>73</v>
      </c>
      <c r="AY194" s="250" t="s">
        <v>139</v>
      </c>
    </row>
    <row r="195" s="13" customFormat="1">
      <c r="A195" s="13"/>
      <c r="B195" s="229"/>
      <c r="C195" s="230"/>
      <c r="D195" s="231" t="s">
        <v>149</v>
      </c>
      <c r="E195" s="232" t="s">
        <v>1</v>
      </c>
      <c r="F195" s="233" t="s">
        <v>197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149</v>
      </c>
      <c r="AU195" s="239" t="s">
        <v>147</v>
      </c>
      <c r="AV195" s="13" t="s">
        <v>81</v>
      </c>
      <c r="AW195" s="13" t="s">
        <v>30</v>
      </c>
      <c r="AX195" s="13" t="s">
        <v>73</v>
      </c>
      <c r="AY195" s="239" t="s">
        <v>139</v>
      </c>
    </row>
    <row r="196" s="14" customFormat="1">
      <c r="A196" s="14"/>
      <c r="B196" s="240"/>
      <c r="C196" s="241"/>
      <c r="D196" s="231" t="s">
        <v>149</v>
      </c>
      <c r="E196" s="242" t="s">
        <v>1</v>
      </c>
      <c r="F196" s="243" t="s">
        <v>198</v>
      </c>
      <c r="G196" s="241"/>
      <c r="H196" s="244">
        <v>19.152999999999999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149</v>
      </c>
      <c r="AU196" s="250" t="s">
        <v>147</v>
      </c>
      <c r="AV196" s="14" t="s">
        <v>147</v>
      </c>
      <c r="AW196" s="14" t="s">
        <v>30</v>
      </c>
      <c r="AX196" s="14" t="s">
        <v>73</v>
      </c>
      <c r="AY196" s="250" t="s">
        <v>139</v>
      </c>
    </row>
    <row r="197" s="15" customFormat="1">
      <c r="A197" s="15"/>
      <c r="B197" s="262"/>
      <c r="C197" s="263"/>
      <c r="D197" s="231" t="s">
        <v>149</v>
      </c>
      <c r="E197" s="264" t="s">
        <v>1</v>
      </c>
      <c r="F197" s="265" t="s">
        <v>170</v>
      </c>
      <c r="G197" s="263"/>
      <c r="H197" s="266">
        <v>57.134999999999998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149</v>
      </c>
      <c r="AU197" s="272" t="s">
        <v>147</v>
      </c>
      <c r="AV197" s="15" t="s">
        <v>146</v>
      </c>
      <c r="AW197" s="15" t="s">
        <v>30</v>
      </c>
      <c r="AX197" s="15" t="s">
        <v>81</v>
      </c>
      <c r="AY197" s="272" t="s">
        <v>139</v>
      </c>
    </row>
    <row r="198" s="2" customFormat="1" ht="21.75" customHeight="1">
      <c r="A198" s="38"/>
      <c r="B198" s="39"/>
      <c r="C198" s="215" t="s">
        <v>202</v>
      </c>
      <c r="D198" s="215" t="s">
        <v>142</v>
      </c>
      <c r="E198" s="216" t="s">
        <v>203</v>
      </c>
      <c r="F198" s="217" t="s">
        <v>204</v>
      </c>
      <c r="G198" s="218" t="s">
        <v>166</v>
      </c>
      <c r="H198" s="219">
        <v>1.2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39</v>
      </c>
      <c r="O198" s="91"/>
      <c r="P198" s="225">
        <f>O198*H198</f>
        <v>0</v>
      </c>
      <c r="Q198" s="225">
        <v>0.037999999999999999</v>
      </c>
      <c r="R198" s="225">
        <f>Q198*H198</f>
        <v>0.045599999999999995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146</v>
      </c>
      <c r="AT198" s="227" t="s">
        <v>142</v>
      </c>
      <c r="AU198" s="227" t="s">
        <v>147</v>
      </c>
      <c r="AY198" s="17" t="s">
        <v>139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147</v>
      </c>
      <c r="BK198" s="228">
        <f>ROUND(I198*H198,2)</f>
        <v>0</v>
      </c>
      <c r="BL198" s="17" t="s">
        <v>146</v>
      </c>
      <c r="BM198" s="227" t="s">
        <v>205</v>
      </c>
    </row>
    <row r="199" s="14" customFormat="1">
      <c r="A199" s="14"/>
      <c r="B199" s="240"/>
      <c r="C199" s="241"/>
      <c r="D199" s="231" t="s">
        <v>149</v>
      </c>
      <c r="E199" s="242" t="s">
        <v>1</v>
      </c>
      <c r="F199" s="243" t="s">
        <v>206</v>
      </c>
      <c r="G199" s="241"/>
      <c r="H199" s="244">
        <v>1.2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149</v>
      </c>
      <c r="AU199" s="250" t="s">
        <v>147</v>
      </c>
      <c r="AV199" s="14" t="s">
        <v>147</v>
      </c>
      <c r="AW199" s="14" t="s">
        <v>30</v>
      </c>
      <c r="AX199" s="14" t="s">
        <v>81</v>
      </c>
      <c r="AY199" s="250" t="s">
        <v>139</v>
      </c>
    </row>
    <row r="200" s="2" customFormat="1" ht="24.15" customHeight="1">
      <c r="A200" s="38"/>
      <c r="B200" s="39"/>
      <c r="C200" s="215" t="s">
        <v>207</v>
      </c>
      <c r="D200" s="215" t="s">
        <v>142</v>
      </c>
      <c r="E200" s="216" t="s">
        <v>208</v>
      </c>
      <c r="F200" s="217" t="s">
        <v>209</v>
      </c>
      <c r="G200" s="218" t="s">
        <v>166</v>
      </c>
      <c r="H200" s="219">
        <v>23.773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39</v>
      </c>
      <c r="O200" s="91"/>
      <c r="P200" s="225">
        <f>O200*H200</f>
        <v>0</v>
      </c>
      <c r="Q200" s="225">
        <v>0.0073499999999999998</v>
      </c>
      <c r="R200" s="225">
        <f>Q200*H200</f>
        <v>0.17473154999999999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146</v>
      </c>
      <c r="AT200" s="227" t="s">
        <v>142</v>
      </c>
      <c r="AU200" s="227" t="s">
        <v>147</v>
      </c>
      <c r="AY200" s="17" t="s">
        <v>139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147</v>
      </c>
      <c r="BK200" s="228">
        <f>ROUND(I200*H200,2)</f>
        <v>0</v>
      </c>
      <c r="BL200" s="17" t="s">
        <v>146</v>
      </c>
      <c r="BM200" s="227" t="s">
        <v>210</v>
      </c>
    </row>
    <row r="201" s="13" customFormat="1">
      <c r="A201" s="13"/>
      <c r="B201" s="229"/>
      <c r="C201" s="230"/>
      <c r="D201" s="231" t="s">
        <v>149</v>
      </c>
      <c r="E201" s="232" t="s">
        <v>1</v>
      </c>
      <c r="F201" s="233" t="s">
        <v>211</v>
      </c>
      <c r="G201" s="230"/>
      <c r="H201" s="232" t="s">
        <v>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149</v>
      </c>
      <c r="AU201" s="239" t="s">
        <v>147</v>
      </c>
      <c r="AV201" s="13" t="s">
        <v>81</v>
      </c>
      <c r="AW201" s="13" t="s">
        <v>30</v>
      </c>
      <c r="AX201" s="13" t="s">
        <v>73</v>
      </c>
      <c r="AY201" s="239" t="s">
        <v>139</v>
      </c>
    </row>
    <row r="202" s="14" customFormat="1">
      <c r="A202" s="14"/>
      <c r="B202" s="240"/>
      <c r="C202" s="241"/>
      <c r="D202" s="231" t="s">
        <v>149</v>
      </c>
      <c r="E202" s="242" t="s">
        <v>1</v>
      </c>
      <c r="F202" s="243" t="s">
        <v>212</v>
      </c>
      <c r="G202" s="241"/>
      <c r="H202" s="244">
        <v>16.954999999999998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149</v>
      </c>
      <c r="AU202" s="250" t="s">
        <v>147</v>
      </c>
      <c r="AV202" s="14" t="s">
        <v>147</v>
      </c>
      <c r="AW202" s="14" t="s">
        <v>30</v>
      </c>
      <c r="AX202" s="14" t="s">
        <v>73</v>
      </c>
      <c r="AY202" s="250" t="s">
        <v>139</v>
      </c>
    </row>
    <row r="203" s="13" customFormat="1">
      <c r="A203" s="13"/>
      <c r="B203" s="229"/>
      <c r="C203" s="230"/>
      <c r="D203" s="231" t="s">
        <v>149</v>
      </c>
      <c r="E203" s="232" t="s">
        <v>1</v>
      </c>
      <c r="F203" s="233" t="s">
        <v>213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149</v>
      </c>
      <c r="AU203" s="239" t="s">
        <v>147</v>
      </c>
      <c r="AV203" s="13" t="s">
        <v>81</v>
      </c>
      <c r="AW203" s="13" t="s">
        <v>30</v>
      </c>
      <c r="AX203" s="13" t="s">
        <v>73</v>
      </c>
      <c r="AY203" s="239" t="s">
        <v>139</v>
      </c>
    </row>
    <row r="204" s="14" customFormat="1">
      <c r="A204" s="14"/>
      <c r="B204" s="240"/>
      <c r="C204" s="241"/>
      <c r="D204" s="231" t="s">
        <v>149</v>
      </c>
      <c r="E204" s="242" t="s">
        <v>1</v>
      </c>
      <c r="F204" s="243" t="s">
        <v>214</v>
      </c>
      <c r="G204" s="241"/>
      <c r="H204" s="244">
        <v>5.7599999999999998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149</v>
      </c>
      <c r="AU204" s="250" t="s">
        <v>147</v>
      </c>
      <c r="AV204" s="14" t="s">
        <v>147</v>
      </c>
      <c r="AW204" s="14" t="s">
        <v>30</v>
      </c>
      <c r="AX204" s="14" t="s">
        <v>73</v>
      </c>
      <c r="AY204" s="250" t="s">
        <v>139</v>
      </c>
    </row>
    <row r="205" s="13" customFormat="1">
      <c r="A205" s="13"/>
      <c r="B205" s="229"/>
      <c r="C205" s="230"/>
      <c r="D205" s="231" t="s">
        <v>149</v>
      </c>
      <c r="E205" s="232" t="s">
        <v>1</v>
      </c>
      <c r="F205" s="233" t="s">
        <v>215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149</v>
      </c>
      <c r="AU205" s="239" t="s">
        <v>147</v>
      </c>
      <c r="AV205" s="13" t="s">
        <v>81</v>
      </c>
      <c r="AW205" s="13" t="s">
        <v>30</v>
      </c>
      <c r="AX205" s="13" t="s">
        <v>73</v>
      </c>
      <c r="AY205" s="239" t="s">
        <v>139</v>
      </c>
    </row>
    <row r="206" s="14" customFormat="1">
      <c r="A206" s="14"/>
      <c r="B206" s="240"/>
      <c r="C206" s="241"/>
      <c r="D206" s="231" t="s">
        <v>149</v>
      </c>
      <c r="E206" s="242" t="s">
        <v>1</v>
      </c>
      <c r="F206" s="243" t="s">
        <v>216</v>
      </c>
      <c r="G206" s="241"/>
      <c r="H206" s="244">
        <v>1.0580000000000001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149</v>
      </c>
      <c r="AU206" s="250" t="s">
        <v>147</v>
      </c>
      <c r="AV206" s="14" t="s">
        <v>147</v>
      </c>
      <c r="AW206" s="14" t="s">
        <v>30</v>
      </c>
      <c r="AX206" s="14" t="s">
        <v>73</v>
      </c>
      <c r="AY206" s="250" t="s">
        <v>139</v>
      </c>
    </row>
    <row r="207" s="15" customFormat="1">
      <c r="A207" s="15"/>
      <c r="B207" s="262"/>
      <c r="C207" s="263"/>
      <c r="D207" s="231" t="s">
        <v>149</v>
      </c>
      <c r="E207" s="264" t="s">
        <v>1</v>
      </c>
      <c r="F207" s="265" t="s">
        <v>170</v>
      </c>
      <c r="G207" s="263"/>
      <c r="H207" s="266">
        <v>23.772999999999996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2" t="s">
        <v>149</v>
      </c>
      <c r="AU207" s="272" t="s">
        <v>147</v>
      </c>
      <c r="AV207" s="15" t="s">
        <v>146</v>
      </c>
      <c r="AW207" s="15" t="s">
        <v>30</v>
      </c>
      <c r="AX207" s="15" t="s">
        <v>81</v>
      </c>
      <c r="AY207" s="272" t="s">
        <v>139</v>
      </c>
    </row>
    <row r="208" s="2" customFormat="1" ht="24.15" customHeight="1">
      <c r="A208" s="38"/>
      <c r="B208" s="39"/>
      <c r="C208" s="215" t="s">
        <v>217</v>
      </c>
      <c r="D208" s="215" t="s">
        <v>142</v>
      </c>
      <c r="E208" s="216" t="s">
        <v>218</v>
      </c>
      <c r="F208" s="217" t="s">
        <v>219</v>
      </c>
      <c r="G208" s="218" t="s">
        <v>166</v>
      </c>
      <c r="H208" s="219">
        <v>160.649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39</v>
      </c>
      <c r="O208" s="91"/>
      <c r="P208" s="225">
        <f>O208*H208</f>
        <v>0</v>
      </c>
      <c r="Q208" s="225">
        <v>0.00025999999999999998</v>
      </c>
      <c r="R208" s="225">
        <f>Q208*H208</f>
        <v>0.041768739999999999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146</v>
      </c>
      <c r="AT208" s="227" t="s">
        <v>142</v>
      </c>
      <c r="AU208" s="227" t="s">
        <v>147</v>
      </c>
      <c r="AY208" s="17" t="s">
        <v>139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147</v>
      </c>
      <c r="BK208" s="228">
        <f>ROUND(I208*H208,2)</f>
        <v>0</v>
      </c>
      <c r="BL208" s="17" t="s">
        <v>146</v>
      </c>
      <c r="BM208" s="227" t="s">
        <v>220</v>
      </c>
    </row>
    <row r="209" s="13" customFormat="1">
      <c r="A209" s="13"/>
      <c r="B209" s="229"/>
      <c r="C209" s="230"/>
      <c r="D209" s="231" t="s">
        <v>149</v>
      </c>
      <c r="E209" s="232" t="s">
        <v>1</v>
      </c>
      <c r="F209" s="233" t="s">
        <v>187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149</v>
      </c>
      <c r="AU209" s="239" t="s">
        <v>147</v>
      </c>
      <c r="AV209" s="13" t="s">
        <v>81</v>
      </c>
      <c r="AW209" s="13" t="s">
        <v>30</v>
      </c>
      <c r="AX209" s="13" t="s">
        <v>73</v>
      </c>
      <c r="AY209" s="239" t="s">
        <v>139</v>
      </c>
    </row>
    <row r="210" s="14" customFormat="1">
      <c r="A210" s="14"/>
      <c r="B210" s="240"/>
      <c r="C210" s="241"/>
      <c r="D210" s="231" t="s">
        <v>149</v>
      </c>
      <c r="E210" s="242" t="s">
        <v>1</v>
      </c>
      <c r="F210" s="243" t="s">
        <v>221</v>
      </c>
      <c r="G210" s="241"/>
      <c r="H210" s="244">
        <v>28.326000000000001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149</v>
      </c>
      <c r="AU210" s="250" t="s">
        <v>147</v>
      </c>
      <c r="AV210" s="14" t="s">
        <v>147</v>
      </c>
      <c r="AW210" s="14" t="s">
        <v>30</v>
      </c>
      <c r="AX210" s="14" t="s">
        <v>73</v>
      </c>
      <c r="AY210" s="250" t="s">
        <v>139</v>
      </c>
    </row>
    <row r="211" s="13" customFormat="1">
      <c r="A211" s="13"/>
      <c r="B211" s="229"/>
      <c r="C211" s="230"/>
      <c r="D211" s="231" t="s">
        <v>149</v>
      </c>
      <c r="E211" s="232" t="s">
        <v>1</v>
      </c>
      <c r="F211" s="233" t="s">
        <v>189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149</v>
      </c>
      <c r="AU211" s="239" t="s">
        <v>147</v>
      </c>
      <c r="AV211" s="13" t="s">
        <v>81</v>
      </c>
      <c r="AW211" s="13" t="s">
        <v>30</v>
      </c>
      <c r="AX211" s="13" t="s">
        <v>73</v>
      </c>
      <c r="AY211" s="239" t="s">
        <v>139</v>
      </c>
    </row>
    <row r="212" s="14" customFormat="1">
      <c r="A212" s="14"/>
      <c r="B212" s="240"/>
      <c r="C212" s="241"/>
      <c r="D212" s="231" t="s">
        <v>149</v>
      </c>
      <c r="E212" s="242" t="s">
        <v>1</v>
      </c>
      <c r="F212" s="243" t="s">
        <v>222</v>
      </c>
      <c r="G212" s="241"/>
      <c r="H212" s="244">
        <v>12.492000000000001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149</v>
      </c>
      <c r="AU212" s="250" t="s">
        <v>147</v>
      </c>
      <c r="AV212" s="14" t="s">
        <v>147</v>
      </c>
      <c r="AW212" s="14" t="s">
        <v>30</v>
      </c>
      <c r="AX212" s="14" t="s">
        <v>73</v>
      </c>
      <c r="AY212" s="250" t="s">
        <v>139</v>
      </c>
    </row>
    <row r="213" s="13" customFormat="1">
      <c r="A213" s="13"/>
      <c r="B213" s="229"/>
      <c r="C213" s="230"/>
      <c r="D213" s="231" t="s">
        <v>149</v>
      </c>
      <c r="E213" s="232" t="s">
        <v>1</v>
      </c>
      <c r="F213" s="233" t="s">
        <v>191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149</v>
      </c>
      <c r="AU213" s="239" t="s">
        <v>147</v>
      </c>
      <c r="AV213" s="13" t="s">
        <v>81</v>
      </c>
      <c r="AW213" s="13" t="s">
        <v>30</v>
      </c>
      <c r="AX213" s="13" t="s">
        <v>73</v>
      </c>
      <c r="AY213" s="239" t="s">
        <v>139</v>
      </c>
    </row>
    <row r="214" s="14" customFormat="1">
      <c r="A214" s="14"/>
      <c r="B214" s="240"/>
      <c r="C214" s="241"/>
      <c r="D214" s="231" t="s">
        <v>149</v>
      </c>
      <c r="E214" s="242" t="s">
        <v>1</v>
      </c>
      <c r="F214" s="243" t="s">
        <v>223</v>
      </c>
      <c r="G214" s="241"/>
      <c r="H214" s="244">
        <v>22.003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149</v>
      </c>
      <c r="AU214" s="250" t="s">
        <v>147</v>
      </c>
      <c r="AV214" s="14" t="s">
        <v>147</v>
      </c>
      <c r="AW214" s="14" t="s">
        <v>30</v>
      </c>
      <c r="AX214" s="14" t="s">
        <v>73</v>
      </c>
      <c r="AY214" s="250" t="s">
        <v>139</v>
      </c>
    </row>
    <row r="215" s="13" customFormat="1">
      <c r="A215" s="13"/>
      <c r="B215" s="229"/>
      <c r="C215" s="230"/>
      <c r="D215" s="231" t="s">
        <v>149</v>
      </c>
      <c r="E215" s="232" t="s">
        <v>1</v>
      </c>
      <c r="F215" s="233" t="s">
        <v>193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149</v>
      </c>
      <c r="AU215" s="239" t="s">
        <v>147</v>
      </c>
      <c r="AV215" s="13" t="s">
        <v>81</v>
      </c>
      <c r="AW215" s="13" t="s">
        <v>30</v>
      </c>
      <c r="AX215" s="13" t="s">
        <v>73</v>
      </c>
      <c r="AY215" s="239" t="s">
        <v>139</v>
      </c>
    </row>
    <row r="216" s="14" customFormat="1">
      <c r="A216" s="14"/>
      <c r="B216" s="240"/>
      <c r="C216" s="241"/>
      <c r="D216" s="231" t="s">
        <v>149</v>
      </c>
      <c r="E216" s="242" t="s">
        <v>1</v>
      </c>
      <c r="F216" s="243" t="s">
        <v>224</v>
      </c>
      <c r="G216" s="241"/>
      <c r="H216" s="244">
        <v>32.311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149</v>
      </c>
      <c r="AU216" s="250" t="s">
        <v>147</v>
      </c>
      <c r="AV216" s="14" t="s">
        <v>147</v>
      </c>
      <c r="AW216" s="14" t="s">
        <v>30</v>
      </c>
      <c r="AX216" s="14" t="s">
        <v>73</v>
      </c>
      <c r="AY216" s="250" t="s">
        <v>139</v>
      </c>
    </row>
    <row r="217" s="13" customFormat="1">
      <c r="A217" s="13"/>
      <c r="B217" s="229"/>
      <c r="C217" s="230"/>
      <c r="D217" s="231" t="s">
        <v>149</v>
      </c>
      <c r="E217" s="232" t="s">
        <v>1</v>
      </c>
      <c r="F217" s="233" t="s">
        <v>195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149</v>
      </c>
      <c r="AU217" s="239" t="s">
        <v>147</v>
      </c>
      <c r="AV217" s="13" t="s">
        <v>81</v>
      </c>
      <c r="AW217" s="13" t="s">
        <v>30</v>
      </c>
      <c r="AX217" s="13" t="s">
        <v>73</v>
      </c>
      <c r="AY217" s="239" t="s">
        <v>139</v>
      </c>
    </row>
    <row r="218" s="14" customFormat="1">
      <c r="A218" s="14"/>
      <c r="B218" s="240"/>
      <c r="C218" s="241"/>
      <c r="D218" s="231" t="s">
        <v>149</v>
      </c>
      <c r="E218" s="242" t="s">
        <v>1</v>
      </c>
      <c r="F218" s="243" t="s">
        <v>225</v>
      </c>
      <c r="G218" s="241"/>
      <c r="H218" s="244">
        <v>42.415999999999997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149</v>
      </c>
      <c r="AU218" s="250" t="s">
        <v>147</v>
      </c>
      <c r="AV218" s="14" t="s">
        <v>147</v>
      </c>
      <c r="AW218" s="14" t="s">
        <v>30</v>
      </c>
      <c r="AX218" s="14" t="s">
        <v>73</v>
      </c>
      <c r="AY218" s="250" t="s">
        <v>139</v>
      </c>
    </row>
    <row r="219" s="13" customFormat="1">
      <c r="A219" s="13"/>
      <c r="B219" s="229"/>
      <c r="C219" s="230"/>
      <c r="D219" s="231" t="s">
        <v>149</v>
      </c>
      <c r="E219" s="232" t="s">
        <v>1</v>
      </c>
      <c r="F219" s="233" t="s">
        <v>197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149</v>
      </c>
      <c r="AU219" s="239" t="s">
        <v>147</v>
      </c>
      <c r="AV219" s="13" t="s">
        <v>81</v>
      </c>
      <c r="AW219" s="13" t="s">
        <v>30</v>
      </c>
      <c r="AX219" s="13" t="s">
        <v>73</v>
      </c>
      <c r="AY219" s="239" t="s">
        <v>139</v>
      </c>
    </row>
    <row r="220" s="14" customFormat="1">
      <c r="A220" s="14"/>
      <c r="B220" s="240"/>
      <c r="C220" s="241"/>
      <c r="D220" s="231" t="s">
        <v>149</v>
      </c>
      <c r="E220" s="242" t="s">
        <v>1</v>
      </c>
      <c r="F220" s="243" t="s">
        <v>226</v>
      </c>
      <c r="G220" s="241"/>
      <c r="H220" s="244">
        <v>45.816000000000002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149</v>
      </c>
      <c r="AU220" s="250" t="s">
        <v>147</v>
      </c>
      <c r="AV220" s="14" t="s">
        <v>147</v>
      </c>
      <c r="AW220" s="14" t="s">
        <v>30</v>
      </c>
      <c r="AX220" s="14" t="s">
        <v>73</v>
      </c>
      <c r="AY220" s="250" t="s">
        <v>139</v>
      </c>
    </row>
    <row r="221" s="13" customFormat="1">
      <c r="A221" s="13"/>
      <c r="B221" s="229"/>
      <c r="C221" s="230"/>
      <c r="D221" s="231" t="s">
        <v>149</v>
      </c>
      <c r="E221" s="232" t="s">
        <v>1</v>
      </c>
      <c r="F221" s="233" t="s">
        <v>227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149</v>
      </c>
      <c r="AU221" s="239" t="s">
        <v>147</v>
      </c>
      <c r="AV221" s="13" t="s">
        <v>81</v>
      </c>
      <c r="AW221" s="13" t="s">
        <v>30</v>
      </c>
      <c r="AX221" s="13" t="s">
        <v>73</v>
      </c>
      <c r="AY221" s="239" t="s">
        <v>139</v>
      </c>
    </row>
    <row r="222" s="13" customFormat="1">
      <c r="A222" s="13"/>
      <c r="B222" s="229"/>
      <c r="C222" s="230"/>
      <c r="D222" s="231" t="s">
        <v>149</v>
      </c>
      <c r="E222" s="232" t="s">
        <v>1</v>
      </c>
      <c r="F222" s="233" t="s">
        <v>228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149</v>
      </c>
      <c r="AU222" s="239" t="s">
        <v>147</v>
      </c>
      <c r="AV222" s="13" t="s">
        <v>81</v>
      </c>
      <c r="AW222" s="13" t="s">
        <v>30</v>
      </c>
      <c r="AX222" s="13" t="s">
        <v>73</v>
      </c>
      <c r="AY222" s="239" t="s">
        <v>139</v>
      </c>
    </row>
    <row r="223" s="14" customFormat="1">
      <c r="A223" s="14"/>
      <c r="B223" s="240"/>
      <c r="C223" s="241"/>
      <c r="D223" s="231" t="s">
        <v>149</v>
      </c>
      <c r="E223" s="242" t="s">
        <v>1</v>
      </c>
      <c r="F223" s="243" t="s">
        <v>229</v>
      </c>
      <c r="G223" s="241"/>
      <c r="H223" s="244">
        <v>-16.954999999999998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149</v>
      </c>
      <c r="AU223" s="250" t="s">
        <v>147</v>
      </c>
      <c r="AV223" s="14" t="s">
        <v>147</v>
      </c>
      <c r="AW223" s="14" t="s">
        <v>30</v>
      </c>
      <c r="AX223" s="14" t="s">
        <v>73</v>
      </c>
      <c r="AY223" s="250" t="s">
        <v>139</v>
      </c>
    </row>
    <row r="224" s="13" customFormat="1">
      <c r="A224" s="13"/>
      <c r="B224" s="229"/>
      <c r="C224" s="230"/>
      <c r="D224" s="231" t="s">
        <v>149</v>
      </c>
      <c r="E224" s="232" t="s">
        <v>1</v>
      </c>
      <c r="F224" s="233" t="s">
        <v>230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149</v>
      </c>
      <c r="AU224" s="239" t="s">
        <v>147</v>
      </c>
      <c r="AV224" s="13" t="s">
        <v>81</v>
      </c>
      <c r="AW224" s="13" t="s">
        <v>30</v>
      </c>
      <c r="AX224" s="13" t="s">
        <v>73</v>
      </c>
      <c r="AY224" s="239" t="s">
        <v>139</v>
      </c>
    </row>
    <row r="225" s="14" customFormat="1">
      <c r="A225" s="14"/>
      <c r="B225" s="240"/>
      <c r="C225" s="241"/>
      <c r="D225" s="231" t="s">
        <v>149</v>
      </c>
      <c r="E225" s="242" t="s">
        <v>1</v>
      </c>
      <c r="F225" s="243" t="s">
        <v>231</v>
      </c>
      <c r="G225" s="241"/>
      <c r="H225" s="244">
        <v>-5.7599999999999998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149</v>
      </c>
      <c r="AU225" s="250" t="s">
        <v>147</v>
      </c>
      <c r="AV225" s="14" t="s">
        <v>147</v>
      </c>
      <c r="AW225" s="14" t="s">
        <v>30</v>
      </c>
      <c r="AX225" s="14" t="s">
        <v>73</v>
      </c>
      <c r="AY225" s="250" t="s">
        <v>139</v>
      </c>
    </row>
    <row r="226" s="15" customFormat="1">
      <c r="A226" s="15"/>
      <c r="B226" s="262"/>
      <c r="C226" s="263"/>
      <c r="D226" s="231" t="s">
        <v>149</v>
      </c>
      <c r="E226" s="264" t="s">
        <v>1</v>
      </c>
      <c r="F226" s="265" t="s">
        <v>170</v>
      </c>
      <c r="G226" s="263"/>
      <c r="H226" s="266">
        <v>160.649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2" t="s">
        <v>149</v>
      </c>
      <c r="AU226" s="272" t="s">
        <v>147</v>
      </c>
      <c r="AV226" s="15" t="s">
        <v>146</v>
      </c>
      <c r="AW226" s="15" t="s">
        <v>30</v>
      </c>
      <c r="AX226" s="15" t="s">
        <v>81</v>
      </c>
      <c r="AY226" s="272" t="s">
        <v>139</v>
      </c>
    </row>
    <row r="227" s="2" customFormat="1" ht="21.75" customHeight="1">
      <c r="A227" s="38"/>
      <c r="B227" s="39"/>
      <c r="C227" s="215" t="s">
        <v>8</v>
      </c>
      <c r="D227" s="215" t="s">
        <v>142</v>
      </c>
      <c r="E227" s="216" t="s">
        <v>232</v>
      </c>
      <c r="F227" s="217" t="s">
        <v>233</v>
      </c>
      <c r="G227" s="218" t="s">
        <v>166</v>
      </c>
      <c r="H227" s="219">
        <v>8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39</v>
      </c>
      <c r="O227" s="91"/>
      <c r="P227" s="225">
        <f>O227*H227</f>
        <v>0</v>
      </c>
      <c r="Q227" s="225">
        <v>0.0043800000000000002</v>
      </c>
      <c r="R227" s="225">
        <f>Q227*H227</f>
        <v>0.035040000000000002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146</v>
      </c>
      <c r="AT227" s="227" t="s">
        <v>142</v>
      </c>
      <c r="AU227" s="227" t="s">
        <v>147</v>
      </c>
      <c r="AY227" s="17" t="s">
        <v>139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147</v>
      </c>
      <c r="BK227" s="228">
        <f>ROUND(I227*H227,2)</f>
        <v>0</v>
      </c>
      <c r="BL227" s="17" t="s">
        <v>146</v>
      </c>
      <c r="BM227" s="227" t="s">
        <v>234</v>
      </c>
    </row>
    <row r="228" s="14" customFormat="1">
      <c r="A228" s="14"/>
      <c r="B228" s="240"/>
      <c r="C228" s="241"/>
      <c r="D228" s="231" t="s">
        <v>149</v>
      </c>
      <c r="E228" s="242" t="s">
        <v>1</v>
      </c>
      <c r="F228" s="243" t="s">
        <v>176</v>
      </c>
      <c r="G228" s="241"/>
      <c r="H228" s="244">
        <v>6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149</v>
      </c>
      <c r="AU228" s="250" t="s">
        <v>147</v>
      </c>
      <c r="AV228" s="14" t="s">
        <v>147</v>
      </c>
      <c r="AW228" s="14" t="s">
        <v>30</v>
      </c>
      <c r="AX228" s="14" t="s">
        <v>73</v>
      </c>
      <c r="AY228" s="250" t="s">
        <v>139</v>
      </c>
    </row>
    <row r="229" s="13" customFormat="1">
      <c r="A229" s="13"/>
      <c r="B229" s="229"/>
      <c r="C229" s="230"/>
      <c r="D229" s="231" t="s">
        <v>149</v>
      </c>
      <c r="E229" s="232" t="s">
        <v>1</v>
      </c>
      <c r="F229" s="233" t="s">
        <v>235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149</v>
      </c>
      <c r="AU229" s="239" t="s">
        <v>147</v>
      </c>
      <c r="AV229" s="13" t="s">
        <v>81</v>
      </c>
      <c r="AW229" s="13" t="s">
        <v>30</v>
      </c>
      <c r="AX229" s="13" t="s">
        <v>73</v>
      </c>
      <c r="AY229" s="239" t="s">
        <v>139</v>
      </c>
    </row>
    <row r="230" s="14" customFormat="1">
      <c r="A230" s="14"/>
      <c r="B230" s="240"/>
      <c r="C230" s="241"/>
      <c r="D230" s="231" t="s">
        <v>149</v>
      </c>
      <c r="E230" s="242" t="s">
        <v>1</v>
      </c>
      <c r="F230" s="243" t="s">
        <v>147</v>
      </c>
      <c r="G230" s="241"/>
      <c r="H230" s="244">
        <v>2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149</v>
      </c>
      <c r="AU230" s="250" t="s">
        <v>147</v>
      </c>
      <c r="AV230" s="14" t="s">
        <v>147</v>
      </c>
      <c r="AW230" s="14" t="s">
        <v>30</v>
      </c>
      <c r="AX230" s="14" t="s">
        <v>73</v>
      </c>
      <c r="AY230" s="250" t="s">
        <v>139</v>
      </c>
    </row>
    <row r="231" s="15" customFormat="1">
      <c r="A231" s="15"/>
      <c r="B231" s="262"/>
      <c r="C231" s="263"/>
      <c r="D231" s="231" t="s">
        <v>149</v>
      </c>
      <c r="E231" s="264" t="s">
        <v>1</v>
      </c>
      <c r="F231" s="265" t="s">
        <v>170</v>
      </c>
      <c r="G231" s="263"/>
      <c r="H231" s="266">
        <v>8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2" t="s">
        <v>149</v>
      </c>
      <c r="AU231" s="272" t="s">
        <v>147</v>
      </c>
      <c r="AV231" s="15" t="s">
        <v>146</v>
      </c>
      <c r="AW231" s="15" t="s">
        <v>30</v>
      </c>
      <c r="AX231" s="15" t="s">
        <v>81</v>
      </c>
      <c r="AY231" s="272" t="s">
        <v>139</v>
      </c>
    </row>
    <row r="232" s="2" customFormat="1" ht="16.5" customHeight="1">
      <c r="A232" s="38"/>
      <c r="B232" s="39"/>
      <c r="C232" s="215" t="s">
        <v>236</v>
      </c>
      <c r="D232" s="215" t="s">
        <v>142</v>
      </c>
      <c r="E232" s="216" t="s">
        <v>237</v>
      </c>
      <c r="F232" s="217" t="s">
        <v>238</v>
      </c>
      <c r="G232" s="218" t="s">
        <v>166</v>
      </c>
      <c r="H232" s="219">
        <v>160.649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39</v>
      </c>
      <c r="O232" s="91"/>
      <c r="P232" s="225">
        <f>O232*H232</f>
        <v>0</v>
      </c>
      <c r="Q232" s="225">
        <v>0.0040000000000000001</v>
      </c>
      <c r="R232" s="225">
        <f>Q232*H232</f>
        <v>0.64259600000000006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146</v>
      </c>
      <c r="AT232" s="227" t="s">
        <v>142</v>
      </c>
      <c r="AU232" s="227" t="s">
        <v>147</v>
      </c>
      <c r="AY232" s="17" t="s">
        <v>139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147</v>
      </c>
      <c r="BK232" s="228">
        <f>ROUND(I232*H232,2)</f>
        <v>0</v>
      </c>
      <c r="BL232" s="17" t="s">
        <v>146</v>
      </c>
      <c r="BM232" s="227" t="s">
        <v>239</v>
      </c>
    </row>
    <row r="233" s="13" customFormat="1">
      <c r="A233" s="13"/>
      <c r="B233" s="229"/>
      <c r="C233" s="230"/>
      <c r="D233" s="231" t="s">
        <v>149</v>
      </c>
      <c r="E233" s="232" t="s">
        <v>1</v>
      </c>
      <c r="F233" s="233" t="s">
        <v>187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149</v>
      </c>
      <c r="AU233" s="239" t="s">
        <v>147</v>
      </c>
      <c r="AV233" s="13" t="s">
        <v>81</v>
      </c>
      <c r="AW233" s="13" t="s">
        <v>30</v>
      </c>
      <c r="AX233" s="13" t="s">
        <v>73</v>
      </c>
      <c r="AY233" s="239" t="s">
        <v>139</v>
      </c>
    </row>
    <row r="234" s="14" customFormat="1">
      <c r="A234" s="14"/>
      <c r="B234" s="240"/>
      <c r="C234" s="241"/>
      <c r="D234" s="231" t="s">
        <v>149</v>
      </c>
      <c r="E234" s="242" t="s">
        <v>1</v>
      </c>
      <c r="F234" s="243" t="s">
        <v>221</v>
      </c>
      <c r="G234" s="241"/>
      <c r="H234" s="244">
        <v>28.326000000000001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149</v>
      </c>
      <c r="AU234" s="250" t="s">
        <v>147</v>
      </c>
      <c r="AV234" s="14" t="s">
        <v>147</v>
      </c>
      <c r="AW234" s="14" t="s">
        <v>30</v>
      </c>
      <c r="AX234" s="14" t="s">
        <v>73</v>
      </c>
      <c r="AY234" s="250" t="s">
        <v>139</v>
      </c>
    </row>
    <row r="235" s="13" customFormat="1">
      <c r="A235" s="13"/>
      <c r="B235" s="229"/>
      <c r="C235" s="230"/>
      <c r="D235" s="231" t="s">
        <v>149</v>
      </c>
      <c r="E235" s="232" t="s">
        <v>1</v>
      </c>
      <c r="F235" s="233" t="s">
        <v>189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149</v>
      </c>
      <c r="AU235" s="239" t="s">
        <v>147</v>
      </c>
      <c r="AV235" s="13" t="s">
        <v>81</v>
      </c>
      <c r="AW235" s="13" t="s">
        <v>30</v>
      </c>
      <c r="AX235" s="13" t="s">
        <v>73</v>
      </c>
      <c r="AY235" s="239" t="s">
        <v>139</v>
      </c>
    </row>
    <row r="236" s="14" customFormat="1">
      <c r="A236" s="14"/>
      <c r="B236" s="240"/>
      <c r="C236" s="241"/>
      <c r="D236" s="231" t="s">
        <v>149</v>
      </c>
      <c r="E236" s="242" t="s">
        <v>1</v>
      </c>
      <c r="F236" s="243" t="s">
        <v>222</v>
      </c>
      <c r="G236" s="241"/>
      <c r="H236" s="244">
        <v>12.492000000000001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149</v>
      </c>
      <c r="AU236" s="250" t="s">
        <v>147</v>
      </c>
      <c r="AV236" s="14" t="s">
        <v>147</v>
      </c>
      <c r="AW236" s="14" t="s">
        <v>30</v>
      </c>
      <c r="AX236" s="14" t="s">
        <v>73</v>
      </c>
      <c r="AY236" s="250" t="s">
        <v>139</v>
      </c>
    </row>
    <row r="237" s="13" customFormat="1">
      <c r="A237" s="13"/>
      <c r="B237" s="229"/>
      <c r="C237" s="230"/>
      <c r="D237" s="231" t="s">
        <v>149</v>
      </c>
      <c r="E237" s="232" t="s">
        <v>1</v>
      </c>
      <c r="F237" s="233" t="s">
        <v>191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149</v>
      </c>
      <c r="AU237" s="239" t="s">
        <v>147</v>
      </c>
      <c r="AV237" s="13" t="s">
        <v>81</v>
      </c>
      <c r="AW237" s="13" t="s">
        <v>30</v>
      </c>
      <c r="AX237" s="13" t="s">
        <v>73</v>
      </c>
      <c r="AY237" s="239" t="s">
        <v>139</v>
      </c>
    </row>
    <row r="238" s="14" customFormat="1">
      <c r="A238" s="14"/>
      <c r="B238" s="240"/>
      <c r="C238" s="241"/>
      <c r="D238" s="231" t="s">
        <v>149</v>
      </c>
      <c r="E238" s="242" t="s">
        <v>1</v>
      </c>
      <c r="F238" s="243" t="s">
        <v>223</v>
      </c>
      <c r="G238" s="241"/>
      <c r="H238" s="244">
        <v>22.003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149</v>
      </c>
      <c r="AU238" s="250" t="s">
        <v>147</v>
      </c>
      <c r="AV238" s="14" t="s">
        <v>147</v>
      </c>
      <c r="AW238" s="14" t="s">
        <v>30</v>
      </c>
      <c r="AX238" s="14" t="s">
        <v>73</v>
      </c>
      <c r="AY238" s="250" t="s">
        <v>139</v>
      </c>
    </row>
    <row r="239" s="13" customFormat="1">
      <c r="A239" s="13"/>
      <c r="B239" s="229"/>
      <c r="C239" s="230"/>
      <c r="D239" s="231" t="s">
        <v>149</v>
      </c>
      <c r="E239" s="232" t="s">
        <v>1</v>
      </c>
      <c r="F239" s="233" t="s">
        <v>193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149</v>
      </c>
      <c r="AU239" s="239" t="s">
        <v>147</v>
      </c>
      <c r="AV239" s="13" t="s">
        <v>81</v>
      </c>
      <c r="AW239" s="13" t="s">
        <v>30</v>
      </c>
      <c r="AX239" s="13" t="s">
        <v>73</v>
      </c>
      <c r="AY239" s="239" t="s">
        <v>139</v>
      </c>
    </row>
    <row r="240" s="14" customFormat="1">
      <c r="A240" s="14"/>
      <c r="B240" s="240"/>
      <c r="C240" s="241"/>
      <c r="D240" s="231" t="s">
        <v>149</v>
      </c>
      <c r="E240" s="242" t="s">
        <v>1</v>
      </c>
      <c r="F240" s="243" t="s">
        <v>224</v>
      </c>
      <c r="G240" s="241"/>
      <c r="H240" s="244">
        <v>32.311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149</v>
      </c>
      <c r="AU240" s="250" t="s">
        <v>147</v>
      </c>
      <c r="AV240" s="14" t="s">
        <v>147</v>
      </c>
      <c r="AW240" s="14" t="s">
        <v>30</v>
      </c>
      <c r="AX240" s="14" t="s">
        <v>73</v>
      </c>
      <c r="AY240" s="250" t="s">
        <v>139</v>
      </c>
    </row>
    <row r="241" s="13" customFormat="1">
      <c r="A241" s="13"/>
      <c r="B241" s="229"/>
      <c r="C241" s="230"/>
      <c r="D241" s="231" t="s">
        <v>149</v>
      </c>
      <c r="E241" s="232" t="s">
        <v>1</v>
      </c>
      <c r="F241" s="233" t="s">
        <v>195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149</v>
      </c>
      <c r="AU241" s="239" t="s">
        <v>147</v>
      </c>
      <c r="AV241" s="13" t="s">
        <v>81</v>
      </c>
      <c r="AW241" s="13" t="s">
        <v>30</v>
      </c>
      <c r="AX241" s="13" t="s">
        <v>73</v>
      </c>
      <c r="AY241" s="239" t="s">
        <v>139</v>
      </c>
    </row>
    <row r="242" s="14" customFormat="1">
      <c r="A242" s="14"/>
      <c r="B242" s="240"/>
      <c r="C242" s="241"/>
      <c r="D242" s="231" t="s">
        <v>149</v>
      </c>
      <c r="E242" s="242" t="s">
        <v>1</v>
      </c>
      <c r="F242" s="243" t="s">
        <v>225</v>
      </c>
      <c r="G242" s="241"/>
      <c r="H242" s="244">
        <v>42.415999999999997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149</v>
      </c>
      <c r="AU242" s="250" t="s">
        <v>147</v>
      </c>
      <c r="AV242" s="14" t="s">
        <v>147</v>
      </c>
      <c r="AW242" s="14" t="s">
        <v>30</v>
      </c>
      <c r="AX242" s="14" t="s">
        <v>73</v>
      </c>
      <c r="AY242" s="250" t="s">
        <v>139</v>
      </c>
    </row>
    <row r="243" s="13" customFormat="1">
      <c r="A243" s="13"/>
      <c r="B243" s="229"/>
      <c r="C243" s="230"/>
      <c r="D243" s="231" t="s">
        <v>149</v>
      </c>
      <c r="E243" s="232" t="s">
        <v>1</v>
      </c>
      <c r="F243" s="233" t="s">
        <v>197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149</v>
      </c>
      <c r="AU243" s="239" t="s">
        <v>147</v>
      </c>
      <c r="AV243" s="13" t="s">
        <v>81</v>
      </c>
      <c r="AW243" s="13" t="s">
        <v>30</v>
      </c>
      <c r="AX243" s="13" t="s">
        <v>73</v>
      </c>
      <c r="AY243" s="239" t="s">
        <v>139</v>
      </c>
    </row>
    <row r="244" s="14" customFormat="1">
      <c r="A244" s="14"/>
      <c r="B244" s="240"/>
      <c r="C244" s="241"/>
      <c r="D244" s="231" t="s">
        <v>149</v>
      </c>
      <c r="E244" s="242" t="s">
        <v>1</v>
      </c>
      <c r="F244" s="243" t="s">
        <v>226</v>
      </c>
      <c r="G244" s="241"/>
      <c r="H244" s="244">
        <v>45.816000000000002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149</v>
      </c>
      <c r="AU244" s="250" t="s">
        <v>147</v>
      </c>
      <c r="AV244" s="14" t="s">
        <v>147</v>
      </c>
      <c r="AW244" s="14" t="s">
        <v>30</v>
      </c>
      <c r="AX244" s="14" t="s">
        <v>73</v>
      </c>
      <c r="AY244" s="250" t="s">
        <v>139</v>
      </c>
    </row>
    <row r="245" s="13" customFormat="1">
      <c r="A245" s="13"/>
      <c r="B245" s="229"/>
      <c r="C245" s="230"/>
      <c r="D245" s="231" t="s">
        <v>149</v>
      </c>
      <c r="E245" s="232" t="s">
        <v>1</v>
      </c>
      <c r="F245" s="233" t="s">
        <v>227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149</v>
      </c>
      <c r="AU245" s="239" t="s">
        <v>147</v>
      </c>
      <c r="AV245" s="13" t="s">
        <v>81</v>
      </c>
      <c r="AW245" s="13" t="s">
        <v>30</v>
      </c>
      <c r="AX245" s="13" t="s">
        <v>73</v>
      </c>
      <c r="AY245" s="239" t="s">
        <v>139</v>
      </c>
    </row>
    <row r="246" s="13" customFormat="1">
      <c r="A246" s="13"/>
      <c r="B246" s="229"/>
      <c r="C246" s="230"/>
      <c r="D246" s="231" t="s">
        <v>149</v>
      </c>
      <c r="E246" s="232" t="s">
        <v>1</v>
      </c>
      <c r="F246" s="233" t="s">
        <v>228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149</v>
      </c>
      <c r="AU246" s="239" t="s">
        <v>147</v>
      </c>
      <c r="AV246" s="13" t="s">
        <v>81</v>
      </c>
      <c r="AW246" s="13" t="s">
        <v>30</v>
      </c>
      <c r="AX246" s="13" t="s">
        <v>73</v>
      </c>
      <c r="AY246" s="239" t="s">
        <v>139</v>
      </c>
    </row>
    <row r="247" s="14" customFormat="1">
      <c r="A247" s="14"/>
      <c r="B247" s="240"/>
      <c r="C247" s="241"/>
      <c r="D247" s="231" t="s">
        <v>149</v>
      </c>
      <c r="E247" s="242" t="s">
        <v>1</v>
      </c>
      <c r="F247" s="243" t="s">
        <v>229</v>
      </c>
      <c r="G247" s="241"/>
      <c r="H247" s="244">
        <v>-16.954999999999998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149</v>
      </c>
      <c r="AU247" s="250" t="s">
        <v>147</v>
      </c>
      <c r="AV247" s="14" t="s">
        <v>147</v>
      </c>
      <c r="AW247" s="14" t="s">
        <v>30</v>
      </c>
      <c r="AX247" s="14" t="s">
        <v>73</v>
      </c>
      <c r="AY247" s="250" t="s">
        <v>139</v>
      </c>
    </row>
    <row r="248" s="13" customFormat="1">
      <c r="A248" s="13"/>
      <c r="B248" s="229"/>
      <c r="C248" s="230"/>
      <c r="D248" s="231" t="s">
        <v>149</v>
      </c>
      <c r="E248" s="232" t="s">
        <v>1</v>
      </c>
      <c r="F248" s="233" t="s">
        <v>230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149</v>
      </c>
      <c r="AU248" s="239" t="s">
        <v>147</v>
      </c>
      <c r="AV248" s="13" t="s">
        <v>81</v>
      </c>
      <c r="AW248" s="13" t="s">
        <v>30</v>
      </c>
      <c r="AX248" s="13" t="s">
        <v>73</v>
      </c>
      <c r="AY248" s="239" t="s">
        <v>139</v>
      </c>
    </row>
    <row r="249" s="14" customFormat="1">
      <c r="A249" s="14"/>
      <c r="B249" s="240"/>
      <c r="C249" s="241"/>
      <c r="D249" s="231" t="s">
        <v>149</v>
      </c>
      <c r="E249" s="242" t="s">
        <v>1</v>
      </c>
      <c r="F249" s="243" t="s">
        <v>231</v>
      </c>
      <c r="G249" s="241"/>
      <c r="H249" s="244">
        <v>-5.7599999999999998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149</v>
      </c>
      <c r="AU249" s="250" t="s">
        <v>147</v>
      </c>
      <c r="AV249" s="14" t="s">
        <v>147</v>
      </c>
      <c r="AW249" s="14" t="s">
        <v>30</v>
      </c>
      <c r="AX249" s="14" t="s">
        <v>73</v>
      </c>
      <c r="AY249" s="250" t="s">
        <v>139</v>
      </c>
    </row>
    <row r="250" s="15" customFormat="1">
      <c r="A250" s="15"/>
      <c r="B250" s="262"/>
      <c r="C250" s="263"/>
      <c r="D250" s="231" t="s">
        <v>149</v>
      </c>
      <c r="E250" s="264" t="s">
        <v>1</v>
      </c>
      <c r="F250" s="265" t="s">
        <v>170</v>
      </c>
      <c r="G250" s="263"/>
      <c r="H250" s="266">
        <v>160.649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2" t="s">
        <v>149</v>
      </c>
      <c r="AU250" s="272" t="s">
        <v>147</v>
      </c>
      <c r="AV250" s="15" t="s">
        <v>146</v>
      </c>
      <c r="AW250" s="15" t="s">
        <v>30</v>
      </c>
      <c r="AX250" s="15" t="s">
        <v>81</v>
      </c>
      <c r="AY250" s="272" t="s">
        <v>139</v>
      </c>
    </row>
    <row r="251" s="2" customFormat="1" ht="21.75" customHeight="1">
      <c r="A251" s="38"/>
      <c r="B251" s="39"/>
      <c r="C251" s="215" t="s">
        <v>240</v>
      </c>
      <c r="D251" s="215" t="s">
        <v>142</v>
      </c>
      <c r="E251" s="216" t="s">
        <v>241</v>
      </c>
      <c r="F251" s="217" t="s">
        <v>242</v>
      </c>
      <c r="G251" s="218" t="s">
        <v>166</v>
      </c>
      <c r="H251" s="219">
        <v>16.125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39</v>
      </c>
      <c r="O251" s="91"/>
      <c r="P251" s="225">
        <f>O251*H251</f>
        <v>0</v>
      </c>
      <c r="Q251" s="225">
        <v>0.037999999999999999</v>
      </c>
      <c r="R251" s="225">
        <f>Q251*H251</f>
        <v>0.61275000000000002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146</v>
      </c>
      <c r="AT251" s="227" t="s">
        <v>142</v>
      </c>
      <c r="AU251" s="227" t="s">
        <v>147</v>
      </c>
      <c r="AY251" s="17" t="s">
        <v>139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147</v>
      </c>
      <c r="BK251" s="228">
        <f>ROUND(I251*H251,2)</f>
        <v>0</v>
      </c>
      <c r="BL251" s="17" t="s">
        <v>146</v>
      </c>
      <c r="BM251" s="227" t="s">
        <v>243</v>
      </c>
    </row>
    <row r="252" s="13" customFormat="1">
      <c r="A252" s="13"/>
      <c r="B252" s="229"/>
      <c r="C252" s="230"/>
      <c r="D252" s="231" t="s">
        <v>149</v>
      </c>
      <c r="E252" s="232" t="s">
        <v>1</v>
      </c>
      <c r="F252" s="233" t="s">
        <v>244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149</v>
      </c>
      <c r="AU252" s="239" t="s">
        <v>147</v>
      </c>
      <c r="AV252" s="13" t="s">
        <v>81</v>
      </c>
      <c r="AW252" s="13" t="s">
        <v>30</v>
      </c>
      <c r="AX252" s="13" t="s">
        <v>73</v>
      </c>
      <c r="AY252" s="239" t="s">
        <v>139</v>
      </c>
    </row>
    <row r="253" s="14" customFormat="1">
      <c r="A253" s="14"/>
      <c r="B253" s="240"/>
      <c r="C253" s="241"/>
      <c r="D253" s="231" t="s">
        <v>149</v>
      </c>
      <c r="E253" s="242" t="s">
        <v>1</v>
      </c>
      <c r="F253" s="243" t="s">
        <v>245</v>
      </c>
      <c r="G253" s="241"/>
      <c r="H253" s="244">
        <v>2.625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149</v>
      </c>
      <c r="AU253" s="250" t="s">
        <v>147</v>
      </c>
      <c r="AV253" s="14" t="s">
        <v>147</v>
      </c>
      <c r="AW253" s="14" t="s">
        <v>30</v>
      </c>
      <c r="AX253" s="14" t="s">
        <v>73</v>
      </c>
      <c r="AY253" s="250" t="s">
        <v>139</v>
      </c>
    </row>
    <row r="254" s="13" customFormat="1">
      <c r="A254" s="13"/>
      <c r="B254" s="229"/>
      <c r="C254" s="230"/>
      <c r="D254" s="231" t="s">
        <v>149</v>
      </c>
      <c r="E254" s="232" t="s">
        <v>1</v>
      </c>
      <c r="F254" s="233" t="s">
        <v>246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149</v>
      </c>
      <c r="AU254" s="239" t="s">
        <v>147</v>
      </c>
      <c r="AV254" s="13" t="s">
        <v>81</v>
      </c>
      <c r="AW254" s="13" t="s">
        <v>30</v>
      </c>
      <c r="AX254" s="13" t="s">
        <v>73</v>
      </c>
      <c r="AY254" s="239" t="s">
        <v>139</v>
      </c>
    </row>
    <row r="255" s="14" customFormat="1">
      <c r="A255" s="14"/>
      <c r="B255" s="240"/>
      <c r="C255" s="241"/>
      <c r="D255" s="231" t="s">
        <v>149</v>
      </c>
      <c r="E255" s="242" t="s">
        <v>1</v>
      </c>
      <c r="F255" s="243" t="s">
        <v>247</v>
      </c>
      <c r="G255" s="241"/>
      <c r="H255" s="244">
        <v>6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149</v>
      </c>
      <c r="AU255" s="250" t="s">
        <v>147</v>
      </c>
      <c r="AV255" s="14" t="s">
        <v>147</v>
      </c>
      <c r="AW255" s="14" t="s">
        <v>30</v>
      </c>
      <c r="AX255" s="14" t="s">
        <v>73</v>
      </c>
      <c r="AY255" s="250" t="s">
        <v>139</v>
      </c>
    </row>
    <row r="256" s="13" customFormat="1">
      <c r="A256" s="13"/>
      <c r="B256" s="229"/>
      <c r="C256" s="230"/>
      <c r="D256" s="231" t="s">
        <v>149</v>
      </c>
      <c r="E256" s="232" t="s">
        <v>1</v>
      </c>
      <c r="F256" s="233" t="s">
        <v>248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149</v>
      </c>
      <c r="AU256" s="239" t="s">
        <v>147</v>
      </c>
      <c r="AV256" s="13" t="s">
        <v>81</v>
      </c>
      <c r="AW256" s="13" t="s">
        <v>30</v>
      </c>
      <c r="AX256" s="13" t="s">
        <v>73</v>
      </c>
      <c r="AY256" s="239" t="s">
        <v>139</v>
      </c>
    </row>
    <row r="257" s="14" customFormat="1">
      <c r="A257" s="14"/>
      <c r="B257" s="240"/>
      <c r="C257" s="241"/>
      <c r="D257" s="231" t="s">
        <v>149</v>
      </c>
      <c r="E257" s="242" t="s">
        <v>1</v>
      </c>
      <c r="F257" s="243" t="s">
        <v>249</v>
      </c>
      <c r="G257" s="241"/>
      <c r="H257" s="244">
        <v>7.5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149</v>
      </c>
      <c r="AU257" s="250" t="s">
        <v>147</v>
      </c>
      <c r="AV257" s="14" t="s">
        <v>147</v>
      </c>
      <c r="AW257" s="14" t="s">
        <v>30</v>
      </c>
      <c r="AX257" s="14" t="s">
        <v>73</v>
      </c>
      <c r="AY257" s="250" t="s">
        <v>139</v>
      </c>
    </row>
    <row r="258" s="15" customFormat="1">
      <c r="A258" s="15"/>
      <c r="B258" s="262"/>
      <c r="C258" s="263"/>
      <c r="D258" s="231" t="s">
        <v>149</v>
      </c>
      <c r="E258" s="264" t="s">
        <v>1</v>
      </c>
      <c r="F258" s="265" t="s">
        <v>170</v>
      </c>
      <c r="G258" s="263"/>
      <c r="H258" s="266">
        <v>16.125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2" t="s">
        <v>149</v>
      </c>
      <c r="AU258" s="272" t="s">
        <v>147</v>
      </c>
      <c r="AV258" s="15" t="s">
        <v>146</v>
      </c>
      <c r="AW258" s="15" t="s">
        <v>30</v>
      </c>
      <c r="AX258" s="15" t="s">
        <v>81</v>
      </c>
      <c r="AY258" s="272" t="s">
        <v>139</v>
      </c>
    </row>
    <row r="259" s="2" customFormat="1" ht="24.15" customHeight="1">
      <c r="A259" s="38"/>
      <c r="B259" s="39"/>
      <c r="C259" s="215" t="s">
        <v>250</v>
      </c>
      <c r="D259" s="215" t="s">
        <v>142</v>
      </c>
      <c r="E259" s="216" t="s">
        <v>251</v>
      </c>
      <c r="F259" s="217" t="s">
        <v>252</v>
      </c>
      <c r="G259" s="218" t="s">
        <v>160</v>
      </c>
      <c r="H259" s="219">
        <v>30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39</v>
      </c>
      <c r="O259" s="91"/>
      <c r="P259" s="225">
        <f>O259*H259</f>
        <v>0</v>
      </c>
      <c r="Q259" s="225">
        <v>0.0033999999999999998</v>
      </c>
      <c r="R259" s="225">
        <f>Q259*H259</f>
        <v>0.10199999999999999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146</v>
      </c>
      <c r="AT259" s="227" t="s">
        <v>142</v>
      </c>
      <c r="AU259" s="227" t="s">
        <v>147</v>
      </c>
      <c r="AY259" s="17" t="s">
        <v>139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147</v>
      </c>
      <c r="BK259" s="228">
        <f>ROUND(I259*H259,2)</f>
        <v>0</v>
      </c>
      <c r="BL259" s="17" t="s">
        <v>146</v>
      </c>
      <c r="BM259" s="227" t="s">
        <v>253</v>
      </c>
    </row>
    <row r="260" s="13" customFormat="1">
      <c r="A260" s="13"/>
      <c r="B260" s="229"/>
      <c r="C260" s="230"/>
      <c r="D260" s="231" t="s">
        <v>149</v>
      </c>
      <c r="E260" s="232" t="s">
        <v>1</v>
      </c>
      <c r="F260" s="233" t="s">
        <v>254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149</v>
      </c>
      <c r="AU260" s="239" t="s">
        <v>147</v>
      </c>
      <c r="AV260" s="13" t="s">
        <v>81</v>
      </c>
      <c r="AW260" s="13" t="s">
        <v>30</v>
      </c>
      <c r="AX260" s="13" t="s">
        <v>73</v>
      </c>
      <c r="AY260" s="239" t="s">
        <v>139</v>
      </c>
    </row>
    <row r="261" s="14" customFormat="1">
      <c r="A261" s="14"/>
      <c r="B261" s="240"/>
      <c r="C261" s="241"/>
      <c r="D261" s="231" t="s">
        <v>149</v>
      </c>
      <c r="E261" s="242" t="s">
        <v>1</v>
      </c>
      <c r="F261" s="243" t="s">
        <v>255</v>
      </c>
      <c r="G261" s="241"/>
      <c r="H261" s="244">
        <v>30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149</v>
      </c>
      <c r="AU261" s="250" t="s">
        <v>147</v>
      </c>
      <c r="AV261" s="14" t="s">
        <v>147</v>
      </c>
      <c r="AW261" s="14" t="s">
        <v>30</v>
      </c>
      <c r="AX261" s="14" t="s">
        <v>73</v>
      </c>
      <c r="AY261" s="250" t="s">
        <v>139</v>
      </c>
    </row>
    <row r="262" s="15" customFormat="1">
      <c r="A262" s="15"/>
      <c r="B262" s="262"/>
      <c r="C262" s="263"/>
      <c r="D262" s="231" t="s">
        <v>149</v>
      </c>
      <c r="E262" s="264" t="s">
        <v>1</v>
      </c>
      <c r="F262" s="265" t="s">
        <v>170</v>
      </c>
      <c r="G262" s="263"/>
      <c r="H262" s="266">
        <v>30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2" t="s">
        <v>149</v>
      </c>
      <c r="AU262" s="272" t="s">
        <v>147</v>
      </c>
      <c r="AV262" s="15" t="s">
        <v>146</v>
      </c>
      <c r="AW262" s="15" t="s">
        <v>30</v>
      </c>
      <c r="AX262" s="15" t="s">
        <v>81</v>
      </c>
      <c r="AY262" s="272" t="s">
        <v>139</v>
      </c>
    </row>
    <row r="263" s="2" customFormat="1" ht="24.15" customHeight="1">
      <c r="A263" s="38"/>
      <c r="B263" s="39"/>
      <c r="C263" s="215" t="s">
        <v>256</v>
      </c>
      <c r="D263" s="215" t="s">
        <v>142</v>
      </c>
      <c r="E263" s="216" t="s">
        <v>257</v>
      </c>
      <c r="F263" s="217" t="s">
        <v>258</v>
      </c>
      <c r="G263" s="218" t="s">
        <v>166</v>
      </c>
      <c r="H263" s="219">
        <v>23.773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39</v>
      </c>
      <c r="O263" s="91"/>
      <c r="P263" s="225">
        <f>O263*H263</f>
        <v>0</v>
      </c>
      <c r="Q263" s="225">
        <v>0.015400000000000001</v>
      </c>
      <c r="R263" s="225">
        <f>Q263*H263</f>
        <v>0.36610419999999999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146</v>
      </c>
      <c r="AT263" s="227" t="s">
        <v>142</v>
      </c>
      <c r="AU263" s="227" t="s">
        <v>147</v>
      </c>
      <c r="AY263" s="17" t="s">
        <v>139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147</v>
      </c>
      <c r="BK263" s="228">
        <f>ROUND(I263*H263,2)</f>
        <v>0</v>
      </c>
      <c r="BL263" s="17" t="s">
        <v>146</v>
      </c>
      <c r="BM263" s="227" t="s">
        <v>259</v>
      </c>
    </row>
    <row r="264" s="13" customFormat="1">
      <c r="A264" s="13"/>
      <c r="B264" s="229"/>
      <c r="C264" s="230"/>
      <c r="D264" s="231" t="s">
        <v>149</v>
      </c>
      <c r="E264" s="232" t="s">
        <v>1</v>
      </c>
      <c r="F264" s="233" t="s">
        <v>228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149</v>
      </c>
      <c r="AU264" s="239" t="s">
        <v>147</v>
      </c>
      <c r="AV264" s="13" t="s">
        <v>81</v>
      </c>
      <c r="AW264" s="13" t="s">
        <v>30</v>
      </c>
      <c r="AX264" s="13" t="s">
        <v>73</v>
      </c>
      <c r="AY264" s="239" t="s">
        <v>139</v>
      </c>
    </row>
    <row r="265" s="14" customFormat="1">
      <c r="A265" s="14"/>
      <c r="B265" s="240"/>
      <c r="C265" s="241"/>
      <c r="D265" s="231" t="s">
        <v>149</v>
      </c>
      <c r="E265" s="242" t="s">
        <v>1</v>
      </c>
      <c r="F265" s="243" t="s">
        <v>212</v>
      </c>
      <c r="G265" s="241"/>
      <c r="H265" s="244">
        <v>16.954999999999998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149</v>
      </c>
      <c r="AU265" s="250" t="s">
        <v>147</v>
      </c>
      <c r="AV265" s="14" t="s">
        <v>147</v>
      </c>
      <c r="AW265" s="14" t="s">
        <v>30</v>
      </c>
      <c r="AX265" s="14" t="s">
        <v>73</v>
      </c>
      <c r="AY265" s="250" t="s">
        <v>139</v>
      </c>
    </row>
    <row r="266" s="13" customFormat="1">
      <c r="A266" s="13"/>
      <c r="B266" s="229"/>
      <c r="C266" s="230"/>
      <c r="D266" s="231" t="s">
        <v>149</v>
      </c>
      <c r="E266" s="232" t="s">
        <v>1</v>
      </c>
      <c r="F266" s="233" t="s">
        <v>230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149</v>
      </c>
      <c r="AU266" s="239" t="s">
        <v>147</v>
      </c>
      <c r="AV266" s="13" t="s">
        <v>81</v>
      </c>
      <c r="AW266" s="13" t="s">
        <v>30</v>
      </c>
      <c r="AX266" s="13" t="s">
        <v>73</v>
      </c>
      <c r="AY266" s="239" t="s">
        <v>139</v>
      </c>
    </row>
    <row r="267" s="14" customFormat="1">
      <c r="A267" s="14"/>
      <c r="B267" s="240"/>
      <c r="C267" s="241"/>
      <c r="D267" s="231" t="s">
        <v>149</v>
      </c>
      <c r="E267" s="242" t="s">
        <v>1</v>
      </c>
      <c r="F267" s="243" t="s">
        <v>214</v>
      </c>
      <c r="G267" s="241"/>
      <c r="H267" s="244">
        <v>5.7599999999999998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149</v>
      </c>
      <c r="AU267" s="250" t="s">
        <v>147</v>
      </c>
      <c r="AV267" s="14" t="s">
        <v>147</v>
      </c>
      <c r="AW267" s="14" t="s">
        <v>30</v>
      </c>
      <c r="AX267" s="14" t="s">
        <v>73</v>
      </c>
      <c r="AY267" s="250" t="s">
        <v>139</v>
      </c>
    </row>
    <row r="268" s="13" customFormat="1">
      <c r="A268" s="13"/>
      <c r="B268" s="229"/>
      <c r="C268" s="230"/>
      <c r="D268" s="231" t="s">
        <v>149</v>
      </c>
      <c r="E268" s="232" t="s">
        <v>1</v>
      </c>
      <c r="F268" s="233" t="s">
        <v>215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149</v>
      </c>
      <c r="AU268" s="239" t="s">
        <v>147</v>
      </c>
      <c r="AV268" s="13" t="s">
        <v>81</v>
      </c>
      <c r="AW268" s="13" t="s">
        <v>30</v>
      </c>
      <c r="AX268" s="13" t="s">
        <v>73</v>
      </c>
      <c r="AY268" s="239" t="s">
        <v>139</v>
      </c>
    </row>
    <row r="269" s="14" customFormat="1">
      <c r="A269" s="14"/>
      <c r="B269" s="240"/>
      <c r="C269" s="241"/>
      <c r="D269" s="231" t="s">
        <v>149</v>
      </c>
      <c r="E269" s="242" t="s">
        <v>1</v>
      </c>
      <c r="F269" s="243" t="s">
        <v>216</v>
      </c>
      <c r="G269" s="241"/>
      <c r="H269" s="244">
        <v>1.0580000000000001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149</v>
      </c>
      <c r="AU269" s="250" t="s">
        <v>147</v>
      </c>
      <c r="AV269" s="14" t="s">
        <v>147</v>
      </c>
      <c r="AW269" s="14" t="s">
        <v>30</v>
      </c>
      <c r="AX269" s="14" t="s">
        <v>73</v>
      </c>
      <c r="AY269" s="250" t="s">
        <v>139</v>
      </c>
    </row>
    <row r="270" s="15" customFormat="1">
      <c r="A270" s="15"/>
      <c r="B270" s="262"/>
      <c r="C270" s="263"/>
      <c r="D270" s="231" t="s">
        <v>149</v>
      </c>
      <c r="E270" s="264" t="s">
        <v>1</v>
      </c>
      <c r="F270" s="265" t="s">
        <v>170</v>
      </c>
      <c r="G270" s="263"/>
      <c r="H270" s="266">
        <v>23.772999999999996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2" t="s">
        <v>149</v>
      </c>
      <c r="AU270" s="272" t="s">
        <v>147</v>
      </c>
      <c r="AV270" s="15" t="s">
        <v>146</v>
      </c>
      <c r="AW270" s="15" t="s">
        <v>30</v>
      </c>
      <c r="AX270" s="15" t="s">
        <v>81</v>
      </c>
      <c r="AY270" s="272" t="s">
        <v>139</v>
      </c>
    </row>
    <row r="271" s="2" customFormat="1" ht="24.15" customHeight="1">
      <c r="A271" s="38"/>
      <c r="B271" s="39"/>
      <c r="C271" s="215" t="s">
        <v>260</v>
      </c>
      <c r="D271" s="215" t="s">
        <v>142</v>
      </c>
      <c r="E271" s="216" t="s">
        <v>261</v>
      </c>
      <c r="F271" s="217" t="s">
        <v>262</v>
      </c>
      <c r="G271" s="218" t="s">
        <v>263</v>
      </c>
      <c r="H271" s="219">
        <v>0.20000000000000001</v>
      </c>
      <c r="I271" s="220"/>
      <c r="J271" s="221">
        <f>ROUND(I271*H271,2)</f>
        <v>0</v>
      </c>
      <c r="K271" s="222"/>
      <c r="L271" s="44"/>
      <c r="M271" s="223" t="s">
        <v>1</v>
      </c>
      <c r="N271" s="224" t="s">
        <v>39</v>
      </c>
      <c r="O271" s="91"/>
      <c r="P271" s="225">
        <f>O271*H271</f>
        <v>0</v>
      </c>
      <c r="Q271" s="225">
        <v>1.442</v>
      </c>
      <c r="R271" s="225">
        <f>Q271*H271</f>
        <v>0.28839999999999999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146</v>
      </c>
      <c r="AT271" s="227" t="s">
        <v>142</v>
      </c>
      <c r="AU271" s="227" t="s">
        <v>147</v>
      </c>
      <c r="AY271" s="17" t="s">
        <v>139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147</v>
      </c>
      <c r="BK271" s="228">
        <f>ROUND(I271*H271,2)</f>
        <v>0</v>
      </c>
      <c r="BL271" s="17" t="s">
        <v>146</v>
      </c>
      <c r="BM271" s="227" t="s">
        <v>264</v>
      </c>
    </row>
    <row r="272" s="13" customFormat="1">
      <c r="A272" s="13"/>
      <c r="B272" s="229"/>
      <c r="C272" s="230"/>
      <c r="D272" s="231" t="s">
        <v>149</v>
      </c>
      <c r="E272" s="232" t="s">
        <v>1</v>
      </c>
      <c r="F272" s="233" t="s">
        <v>228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149</v>
      </c>
      <c r="AU272" s="239" t="s">
        <v>147</v>
      </c>
      <c r="AV272" s="13" t="s">
        <v>81</v>
      </c>
      <c r="AW272" s="13" t="s">
        <v>30</v>
      </c>
      <c r="AX272" s="13" t="s">
        <v>73</v>
      </c>
      <c r="AY272" s="239" t="s">
        <v>139</v>
      </c>
    </row>
    <row r="273" s="14" customFormat="1">
      <c r="A273" s="14"/>
      <c r="B273" s="240"/>
      <c r="C273" s="241"/>
      <c r="D273" s="231" t="s">
        <v>149</v>
      </c>
      <c r="E273" s="242" t="s">
        <v>1</v>
      </c>
      <c r="F273" s="243" t="s">
        <v>265</v>
      </c>
      <c r="G273" s="241"/>
      <c r="H273" s="244">
        <v>0.16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149</v>
      </c>
      <c r="AU273" s="250" t="s">
        <v>147</v>
      </c>
      <c r="AV273" s="14" t="s">
        <v>147</v>
      </c>
      <c r="AW273" s="14" t="s">
        <v>30</v>
      </c>
      <c r="AX273" s="14" t="s">
        <v>73</v>
      </c>
      <c r="AY273" s="250" t="s">
        <v>139</v>
      </c>
    </row>
    <row r="274" s="13" customFormat="1">
      <c r="A274" s="13"/>
      <c r="B274" s="229"/>
      <c r="C274" s="230"/>
      <c r="D274" s="231" t="s">
        <v>149</v>
      </c>
      <c r="E274" s="232" t="s">
        <v>1</v>
      </c>
      <c r="F274" s="233" t="s">
        <v>230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149</v>
      </c>
      <c r="AU274" s="239" t="s">
        <v>147</v>
      </c>
      <c r="AV274" s="13" t="s">
        <v>81</v>
      </c>
      <c r="AW274" s="13" t="s">
        <v>30</v>
      </c>
      <c r="AX274" s="13" t="s">
        <v>73</v>
      </c>
      <c r="AY274" s="239" t="s">
        <v>139</v>
      </c>
    </row>
    <row r="275" s="14" customFormat="1">
      <c r="A275" s="14"/>
      <c r="B275" s="240"/>
      <c r="C275" s="241"/>
      <c r="D275" s="231" t="s">
        <v>149</v>
      </c>
      <c r="E275" s="242" t="s">
        <v>1</v>
      </c>
      <c r="F275" s="243" t="s">
        <v>266</v>
      </c>
      <c r="G275" s="241"/>
      <c r="H275" s="244">
        <v>0.040000000000000001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149</v>
      </c>
      <c r="AU275" s="250" t="s">
        <v>147</v>
      </c>
      <c r="AV275" s="14" t="s">
        <v>147</v>
      </c>
      <c r="AW275" s="14" t="s">
        <v>30</v>
      </c>
      <c r="AX275" s="14" t="s">
        <v>73</v>
      </c>
      <c r="AY275" s="250" t="s">
        <v>139</v>
      </c>
    </row>
    <row r="276" s="15" customFormat="1">
      <c r="A276" s="15"/>
      <c r="B276" s="262"/>
      <c r="C276" s="263"/>
      <c r="D276" s="231" t="s">
        <v>149</v>
      </c>
      <c r="E276" s="264" t="s">
        <v>1</v>
      </c>
      <c r="F276" s="265" t="s">
        <v>170</v>
      </c>
      <c r="G276" s="263"/>
      <c r="H276" s="266">
        <v>0.20000000000000001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2" t="s">
        <v>149</v>
      </c>
      <c r="AU276" s="272" t="s">
        <v>147</v>
      </c>
      <c r="AV276" s="15" t="s">
        <v>146</v>
      </c>
      <c r="AW276" s="15" t="s">
        <v>30</v>
      </c>
      <c r="AX276" s="15" t="s">
        <v>81</v>
      </c>
      <c r="AY276" s="272" t="s">
        <v>139</v>
      </c>
    </row>
    <row r="277" s="2" customFormat="1" ht="24.15" customHeight="1">
      <c r="A277" s="38"/>
      <c r="B277" s="39"/>
      <c r="C277" s="215" t="s">
        <v>267</v>
      </c>
      <c r="D277" s="215" t="s">
        <v>142</v>
      </c>
      <c r="E277" s="216" t="s">
        <v>268</v>
      </c>
      <c r="F277" s="217" t="s">
        <v>269</v>
      </c>
      <c r="G277" s="218" t="s">
        <v>166</v>
      </c>
      <c r="H277" s="219">
        <v>2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39</v>
      </c>
      <c r="O277" s="91"/>
      <c r="P277" s="225">
        <f>O277*H277</f>
        <v>0</v>
      </c>
      <c r="Q277" s="225">
        <v>0.00048000000000000001</v>
      </c>
      <c r="R277" s="225">
        <f>Q277*H277</f>
        <v>0.00096000000000000002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146</v>
      </c>
      <c r="AT277" s="227" t="s">
        <v>142</v>
      </c>
      <c r="AU277" s="227" t="s">
        <v>147</v>
      </c>
      <c r="AY277" s="17" t="s">
        <v>139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147</v>
      </c>
      <c r="BK277" s="228">
        <f>ROUND(I277*H277,2)</f>
        <v>0</v>
      </c>
      <c r="BL277" s="17" t="s">
        <v>146</v>
      </c>
      <c r="BM277" s="227" t="s">
        <v>270</v>
      </c>
    </row>
    <row r="278" s="13" customFormat="1">
      <c r="A278" s="13"/>
      <c r="B278" s="229"/>
      <c r="C278" s="230"/>
      <c r="D278" s="231" t="s">
        <v>149</v>
      </c>
      <c r="E278" s="232" t="s">
        <v>1</v>
      </c>
      <c r="F278" s="233" t="s">
        <v>228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149</v>
      </c>
      <c r="AU278" s="239" t="s">
        <v>147</v>
      </c>
      <c r="AV278" s="13" t="s">
        <v>81</v>
      </c>
      <c r="AW278" s="13" t="s">
        <v>30</v>
      </c>
      <c r="AX278" s="13" t="s">
        <v>73</v>
      </c>
      <c r="AY278" s="239" t="s">
        <v>139</v>
      </c>
    </row>
    <row r="279" s="14" customFormat="1">
      <c r="A279" s="14"/>
      <c r="B279" s="240"/>
      <c r="C279" s="241"/>
      <c r="D279" s="231" t="s">
        <v>149</v>
      </c>
      <c r="E279" s="242" t="s">
        <v>1</v>
      </c>
      <c r="F279" s="243" t="s">
        <v>271</v>
      </c>
      <c r="G279" s="241"/>
      <c r="H279" s="244">
        <v>1.5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149</v>
      </c>
      <c r="AU279" s="250" t="s">
        <v>147</v>
      </c>
      <c r="AV279" s="14" t="s">
        <v>147</v>
      </c>
      <c r="AW279" s="14" t="s">
        <v>30</v>
      </c>
      <c r="AX279" s="14" t="s">
        <v>73</v>
      </c>
      <c r="AY279" s="250" t="s">
        <v>139</v>
      </c>
    </row>
    <row r="280" s="13" customFormat="1">
      <c r="A280" s="13"/>
      <c r="B280" s="229"/>
      <c r="C280" s="230"/>
      <c r="D280" s="231" t="s">
        <v>149</v>
      </c>
      <c r="E280" s="232" t="s">
        <v>1</v>
      </c>
      <c r="F280" s="233" t="s">
        <v>230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149</v>
      </c>
      <c r="AU280" s="239" t="s">
        <v>147</v>
      </c>
      <c r="AV280" s="13" t="s">
        <v>81</v>
      </c>
      <c r="AW280" s="13" t="s">
        <v>30</v>
      </c>
      <c r="AX280" s="13" t="s">
        <v>73</v>
      </c>
      <c r="AY280" s="239" t="s">
        <v>139</v>
      </c>
    </row>
    <row r="281" s="14" customFormat="1">
      <c r="A281" s="14"/>
      <c r="B281" s="240"/>
      <c r="C281" s="241"/>
      <c r="D281" s="231" t="s">
        <v>149</v>
      </c>
      <c r="E281" s="242" t="s">
        <v>1</v>
      </c>
      <c r="F281" s="243" t="s">
        <v>272</v>
      </c>
      <c r="G281" s="241"/>
      <c r="H281" s="244">
        <v>0.5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149</v>
      </c>
      <c r="AU281" s="250" t="s">
        <v>147</v>
      </c>
      <c r="AV281" s="14" t="s">
        <v>147</v>
      </c>
      <c r="AW281" s="14" t="s">
        <v>30</v>
      </c>
      <c r="AX281" s="14" t="s">
        <v>73</v>
      </c>
      <c r="AY281" s="250" t="s">
        <v>139</v>
      </c>
    </row>
    <row r="282" s="15" customFormat="1">
      <c r="A282" s="15"/>
      <c r="B282" s="262"/>
      <c r="C282" s="263"/>
      <c r="D282" s="231" t="s">
        <v>149</v>
      </c>
      <c r="E282" s="264" t="s">
        <v>1</v>
      </c>
      <c r="F282" s="265" t="s">
        <v>170</v>
      </c>
      <c r="G282" s="263"/>
      <c r="H282" s="266">
        <v>2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2" t="s">
        <v>149</v>
      </c>
      <c r="AU282" s="272" t="s">
        <v>147</v>
      </c>
      <c r="AV282" s="15" t="s">
        <v>146</v>
      </c>
      <c r="AW282" s="15" t="s">
        <v>30</v>
      </c>
      <c r="AX282" s="15" t="s">
        <v>81</v>
      </c>
      <c r="AY282" s="272" t="s">
        <v>139</v>
      </c>
    </row>
    <row r="283" s="2" customFormat="1" ht="24.15" customHeight="1">
      <c r="A283" s="38"/>
      <c r="B283" s="39"/>
      <c r="C283" s="215" t="s">
        <v>273</v>
      </c>
      <c r="D283" s="215" t="s">
        <v>142</v>
      </c>
      <c r="E283" s="216" t="s">
        <v>274</v>
      </c>
      <c r="F283" s="217" t="s">
        <v>275</v>
      </c>
      <c r="G283" s="218" t="s">
        <v>263</v>
      </c>
      <c r="H283" s="219">
        <v>0.375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39</v>
      </c>
      <c r="O283" s="91"/>
      <c r="P283" s="225">
        <f>O283*H283</f>
        <v>0</v>
      </c>
      <c r="Q283" s="225">
        <v>0.19500000000000001</v>
      </c>
      <c r="R283" s="225">
        <f>Q283*H283</f>
        <v>0.073124999999999996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146</v>
      </c>
      <c r="AT283" s="227" t="s">
        <v>142</v>
      </c>
      <c r="AU283" s="227" t="s">
        <v>147</v>
      </c>
      <c r="AY283" s="17" t="s">
        <v>139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147</v>
      </c>
      <c r="BK283" s="228">
        <f>ROUND(I283*H283,2)</f>
        <v>0</v>
      </c>
      <c r="BL283" s="17" t="s">
        <v>146</v>
      </c>
      <c r="BM283" s="227" t="s">
        <v>276</v>
      </c>
    </row>
    <row r="284" s="13" customFormat="1">
      <c r="A284" s="13"/>
      <c r="B284" s="229"/>
      <c r="C284" s="230"/>
      <c r="D284" s="231" t="s">
        <v>149</v>
      </c>
      <c r="E284" s="232" t="s">
        <v>1</v>
      </c>
      <c r="F284" s="233" t="s">
        <v>228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149</v>
      </c>
      <c r="AU284" s="239" t="s">
        <v>147</v>
      </c>
      <c r="AV284" s="13" t="s">
        <v>81</v>
      </c>
      <c r="AW284" s="13" t="s">
        <v>30</v>
      </c>
      <c r="AX284" s="13" t="s">
        <v>73</v>
      </c>
      <c r="AY284" s="239" t="s">
        <v>139</v>
      </c>
    </row>
    <row r="285" s="14" customFormat="1">
      <c r="A285" s="14"/>
      <c r="B285" s="240"/>
      <c r="C285" s="241"/>
      <c r="D285" s="231" t="s">
        <v>149</v>
      </c>
      <c r="E285" s="242" t="s">
        <v>1</v>
      </c>
      <c r="F285" s="243" t="s">
        <v>277</v>
      </c>
      <c r="G285" s="241"/>
      <c r="H285" s="244">
        <v>0.29999999999999999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149</v>
      </c>
      <c r="AU285" s="250" t="s">
        <v>147</v>
      </c>
      <c r="AV285" s="14" t="s">
        <v>147</v>
      </c>
      <c r="AW285" s="14" t="s">
        <v>30</v>
      </c>
      <c r="AX285" s="14" t="s">
        <v>73</v>
      </c>
      <c r="AY285" s="250" t="s">
        <v>139</v>
      </c>
    </row>
    <row r="286" s="13" customFormat="1">
      <c r="A286" s="13"/>
      <c r="B286" s="229"/>
      <c r="C286" s="230"/>
      <c r="D286" s="231" t="s">
        <v>149</v>
      </c>
      <c r="E286" s="232" t="s">
        <v>1</v>
      </c>
      <c r="F286" s="233" t="s">
        <v>230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149</v>
      </c>
      <c r="AU286" s="239" t="s">
        <v>147</v>
      </c>
      <c r="AV286" s="13" t="s">
        <v>81</v>
      </c>
      <c r="AW286" s="13" t="s">
        <v>30</v>
      </c>
      <c r="AX286" s="13" t="s">
        <v>73</v>
      </c>
      <c r="AY286" s="239" t="s">
        <v>139</v>
      </c>
    </row>
    <row r="287" s="14" customFormat="1">
      <c r="A287" s="14"/>
      <c r="B287" s="240"/>
      <c r="C287" s="241"/>
      <c r="D287" s="231" t="s">
        <v>149</v>
      </c>
      <c r="E287" s="242" t="s">
        <v>1</v>
      </c>
      <c r="F287" s="243" t="s">
        <v>278</v>
      </c>
      <c r="G287" s="241"/>
      <c r="H287" s="244">
        <v>0.074999999999999997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149</v>
      </c>
      <c r="AU287" s="250" t="s">
        <v>147</v>
      </c>
      <c r="AV287" s="14" t="s">
        <v>147</v>
      </c>
      <c r="AW287" s="14" t="s">
        <v>30</v>
      </c>
      <c r="AX287" s="14" t="s">
        <v>73</v>
      </c>
      <c r="AY287" s="250" t="s">
        <v>139</v>
      </c>
    </row>
    <row r="288" s="15" customFormat="1">
      <c r="A288" s="15"/>
      <c r="B288" s="262"/>
      <c r="C288" s="263"/>
      <c r="D288" s="231" t="s">
        <v>149</v>
      </c>
      <c r="E288" s="264" t="s">
        <v>1</v>
      </c>
      <c r="F288" s="265" t="s">
        <v>170</v>
      </c>
      <c r="G288" s="263"/>
      <c r="H288" s="266">
        <v>0.375</v>
      </c>
      <c r="I288" s="267"/>
      <c r="J288" s="263"/>
      <c r="K288" s="263"/>
      <c r="L288" s="268"/>
      <c r="M288" s="269"/>
      <c r="N288" s="270"/>
      <c r="O288" s="270"/>
      <c r="P288" s="270"/>
      <c r="Q288" s="270"/>
      <c r="R288" s="270"/>
      <c r="S288" s="270"/>
      <c r="T288" s="27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2" t="s">
        <v>149</v>
      </c>
      <c r="AU288" s="272" t="s">
        <v>147</v>
      </c>
      <c r="AV288" s="15" t="s">
        <v>146</v>
      </c>
      <c r="AW288" s="15" t="s">
        <v>30</v>
      </c>
      <c r="AX288" s="15" t="s">
        <v>81</v>
      </c>
      <c r="AY288" s="272" t="s">
        <v>139</v>
      </c>
    </row>
    <row r="289" s="2" customFormat="1" ht="24.15" customHeight="1">
      <c r="A289" s="38"/>
      <c r="B289" s="39"/>
      <c r="C289" s="215" t="s">
        <v>279</v>
      </c>
      <c r="D289" s="215" t="s">
        <v>142</v>
      </c>
      <c r="E289" s="216" t="s">
        <v>280</v>
      </c>
      <c r="F289" s="217" t="s">
        <v>281</v>
      </c>
      <c r="G289" s="218" t="s">
        <v>160</v>
      </c>
      <c r="H289" s="219">
        <v>2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39</v>
      </c>
      <c r="O289" s="91"/>
      <c r="P289" s="225">
        <f>O289*H289</f>
        <v>0</v>
      </c>
      <c r="Q289" s="225">
        <v>0.017770000000000001</v>
      </c>
      <c r="R289" s="225">
        <f>Q289*H289</f>
        <v>0.035540000000000002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146</v>
      </c>
      <c r="AT289" s="227" t="s">
        <v>142</v>
      </c>
      <c r="AU289" s="227" t="s">
        <v>147</v>
      </c>
      <c r="AY289" s="17" t="s">
        <v>139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147</v>
      </c>
      <c r="BK289" s="228">
        <f>ROUND(I289*H289,2)</f>
        <v>0</v>
      </c>
      <c r="BL289" s="17" t="s">
        <v>146</v>
      </c>
      <c r="BM289" s="227" t="s">
        <v>282</v>
      </c>
    </row>
    <row r="290" s="13" customFormat="1">
      <c r="A290" s="13"/>
      <c r="B290" s="229"/>
      <c r="C290" s="230"/>
      <c r="D290" s="231" t="s">
        <v>149</v>
      </c>
      <c r="E290" s="232" t="s">
        <v>1</v>
      </c>
      <c r="F290" s="233" t="s">
        <v>283</v>
      </c>
      <c r="G290" s="230"/>
      <c r="H290" s="232" t="s">
        <v>1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149</v>
      </c>
      <c r="AU290" s="239" t="s">
        <v>147</v>
      </c>
      <c r="AV290" s="13" t="s">
        <v>81</v>
      </c>
      <c r="AW290" s="13" t="s">
        <v>30</v>
      </c>
      <c r="AX290" s="13" t="s">
        <v>73</v>
      </c>
      <c r="AY290" s="239" t="s">
        <v>139</v>
      </c>
    </row>
    <row r="291" s="14" customFormat="1">
      <c r="A291" s="14"/>
      <c r="B291" s="240"/>
      <c r="C291" s="241"/>
      <c r="D291" s="231" t="s">
        <v>149</v>
      </c>
      <c r="E291" s="242" t="s">
        <v>1</v>
      </c>
      <c r="F291" s="243" t="s">
        <v>284</v>
      </c>
      <c r="G291" s="241"/>
      <c r="H291" s="244">
        <v>2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149</v>
      </c>
      <c r="AU291" s="250" t="s">
        <v>147</v>
      </c>
      <c r="AV291" s="14" t="s">
        <v>147</v>
      </c>
      <c r="AW291" s="14" t="s">
        <v>30</v>
      </c>
      <c r="AX291" s="14" t="s">
        <v>81</v>
      </c>
      <c r="AY291" s="250" t="s">
        <v>139</v>
      </c>
    </row>
    <row r="292" s="2" customFormat="1" ht="24.15" customHeight="1">
      <c r="A292" s="38"/>
      <c r="B292" s="39"/>
      <c r="C292" s="251" t="s">
        <v>7</v>
      </c>
      <c r="D292" s="251" t="s">
        <v>152</v>
      </c>
      <c r="E292" s="252" t="s">
        <v>285</v>
      </c>
      <c r="F292" s="253" t="s">
        <v>286</v>
      </c>
      <c r="G292" s="254" t="s">
        <v>160</v>
      </c>
      <c r="H292" s="255">
        <v>2</v>
      </c>
      <c r="I292" s="256"/>
      <c r="J292" s="257">
        <f>ROUND(I292*H292,2)</f>
        <v>0</v>
      </c>
      <c r="K292" s="258"/>
      <c r="L292" s="259"/>
      <c r="M292" s="260" t="s">
        <v>1</v>
      </c>
      <c r="N292" s="261" t="s">
        <v>39</v>
      </c>
      <c r="O292" s="91"/>
      <c r="P292" s="225">
        <f>O292*H292</f>
        <v>0</v>
      </c>
      <c r="Q292" s="225">
        <v>0.014890000000000001</v>
      </c>
      <c r="R292" s="225">
        <f>Q292*H292</f>
        <v>0.029780000000000001</v>
      </c>
      <c r="S292" s="225">
        <v>0</v>
      </c>
      <c r="T292" s="22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155</v>
      </c>
      <c r="AT292" s="227" t="s">
        <v>152</v>
      </c>
      <c r="AU292" s="227" t="s">
        <v>147</v>
      </c>
      <c r="AY292" s="17" t="s">
        <v>139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147</v>
      </c>
      <c r="BK292" s="228">
        <f>ROUND(I292*H292,2)</f>
        <v>0</v>
      </c>
      <c r="BL292" s="17" t="s">
        <v>146</v>
      </c>
      <c r="BM292" s="227" t="s">
        <v>287</v>
      </c>
    </row>
    <row r="293" s="12" customFormat="1" ht="22.8" customHeight="1">
      <c r="A293" s="12"/>
      <c r="B293" s="199"/>
      <c r="C293" s="200"/>
      <c r="D293" s="201" t="s">
        <v>72</v>
      </c>
      <c r="E293" s="213" t="s">
        <v>202</v>
      </c>
      <c r="F293" s="213" t="s">
        <v>288</v>
      </c>
      <c r="G293" s="200"/>
      <c r="H293" s="200"/>
      <c r="I293" s="203"/>
      <c r="J293" s="214">
        <f>BK293</f>
        <v>0</v>
      </c>
      <c r="K293" s="200"/>
      <c r="L293" s="205"/>
      <c r="M293" s="206"/>
      <c r="N293" s="207"/>
      <c r="O293" s="207"/>
      <c r="P293" s="208">
        <f>SUM(P294:P401)</f>
        <v>0</v>
      </c>
      <c r="Q293" s="207"/>
      <c r="R293" s="208">
        <f>SUM(R294:R401)</f>
        <v>0.0022853999999999999</v>
      </c>
      <c r="S293" s="207"/>
      <c r="T293" s="209">
        <f>SUM(T294:T401)</f>
        <v>3.7780679999999998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81</v>
      </c>
      <c r="AT293" s="211" t="s">
        <v>72</v>
      </c>
      <c r="AU293" s="211" t="s">
        <v>81</v>
      </c>
      <c r="AY293" s="210" t="s">
        <v>139</v>
      </c>
      <c r="BK293" s="212">
        <f>SUM(BK294:BK401)</f>
        <v>0</v>
      </c>
    </row>
    <row r="294" s="2" customFormat="1" ht="33" customHeight="1">
      <c r="A294" s="38"/>
      <c r="B294" s="39"/>
      <c r="C294" s="215" t="s">
        <v>289</v>
      </c>
      <c r="D294" s="215" t="s">
        <v>142</v>
      </c>
      <c r="E294" s="216" t="s">
        <v>290</v>
      </c>
      <c r="F294" s="217" t="s">
        <v>291</v>
      </c>
      <c r="G294" s="218" t="s">
        <v>166</v>
      </c>
      <c r="H294" s="219">
        <v>57.134999999999998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39</v>
      </c>
      <c r="O294" s="91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146</v>
      </c>
      <c r="AT294" s="227" t="s">
        <v>142</v>
      </c>
      <c r="AU294" s="227" t="s">
        <v>147</v>
      </c>
      <c r="AY294" s="17" t="s">
        <v>139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147</v>
      </c>
      <c r="BK294" s="228">
        <f>ROUND(I294*H294,2)</f>
        <v>0</v>
      </c>
      <c r="BL294" s="17" t="s">
        <v>146</v>
      </c>
      <c r="BM294" s="227" t="s">
        <v>292</v>
      </c>
    </row>
    <row r="295" s="13" customFormat="1">
      <c r="A295" s="13"/>
      <c r="B295" s="229"/>
      <c r="C295" s="230"/>
      <c r="D295" s="231" t="s">
        <v>149</v>
      </c>
      <c r="E295" s="232" t="s">
        <v>1</v>
      </c>
      <c r="F295" s="233" t="s">
        <v>187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149</v>
      </c>
      <c r="AU295" s="239" t="s">
        <v>147</v>
      </c>
      <c r="AV295" s="13" t="s">
        <v>81</v>
      </c>
      <c r="AW295" s="13" t="s">
        <v>30</v>
      </c>
      <c r="AX295" s="13" t="s">
        <v>73</v>
      </c>
      <c r="AY295" s="239" t="s">
        <v>139</v>
      </c>
    </row>
    <row r="296" s="14" customFormat="1">
      <c r="A296" s="14"/>
      <c r="B296" s="240"/>
      <c r="C296" s="241"/>
      <c r="D296" s="231" t="s">
        <v>149</v>
      </c>
      <c r="E296" s="242" t="s">
        <v>1</v>
      </c>
      <c r="F296" s="243" t="s">
        <v>188</v>
      </c>
      <c r="G296" s="241"/>
      <c r="H296" s="244">
        <v>7.8360000000000003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149</v>
      </c>
      <c r="AU296" s="250" t="s">
        <v>147</v>
      </c>
      <c r="AV296" s="14" t="s">
        <v>147</v>
      </c>
      <c r="AW296" s="14" t="s">
        <v>30</v>
      </c>
      <c r="AX296" s="14" t="s">
        <v>73</v>
      </c>
      <c r="AY296" s="250" t="s">
        <v>139</v>
      </c>
    </row>
    <row r="297" s="13" customFormat="1">
      <c r="A297" s="13"/>
      <c r="B297" s="229"/>
      <c r="C297" s="230"/>
      <c r="D297" s="231" t="s">
        <v>149</v>
      </c>
      <c r="E297" s="232" t="s">
        <v>1</v>
      </c>
      <c r="F297" s="233" t="s">
        <v>189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149</v>
      </c>
      <c r="AU297" s="239" t="s">
        <v>147</v>
      </c>
      <c r="AV297" s="13" t="s">
        <v>81</v>
      </c>
      <c r="AW297" s="13" t="s">
        <v>30</v>
      </c>
      <c r="AX297" s="13" t="s">
        <v>73</v>
      </c>
      <c r="AY297" s="239" t="s">
        <v>139</v>
      </c>
    </row>
    <row r="298" s="14" customFormat="1">
      <c r="A298" s="14"/>
      <c r="B298" s="240"/>
      <c r="C298" s="241"/>
      <c r="D298" s="231" t="s">
        <v>149</v>
      </c>
      <c r="E298" s="242" t="s">
        <v>1</v>
      </c>
      <c r="F298" s="243" t="s">
        <v>190</v>
      </c>
      <c r="G298" s="241"/>
      <c r="H298" s="244">
        <v>1.228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149</v>
      </c>
      <c r="AU298" s="250" t="s">
        <v>147</v>
      </c>
      <c r="AV298" s="14" t="s">
        <v>147</v>
      </c>
      <c r="AW298" s="14" t="s">
        <v>30</v>
      </c>
      <c r="AX298" s="14" t="s">
        <v>73</v>
      </c>
      <c r="AY298" s="250" t="s">
        <v>139</v>
      </c>
    </row>
    <row r="299" s="13" customFormat="1">
      <c r="A299" s="13"/>
      <c r="B299" s="229"/>
      <c r="C299" s="230"/>
      <c r="D299" s="231" t="s">
        <v>149</v>
      </c>
      <c r="E299" s="232" t="s">
        <v>1</v>
      </c>
      <c r="F299" s="233" t="s">
        <v>191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149</v>
      </c>
      <c r="AU299" s="239" t="s">
        <v>147</v>
      </c>
      <c r="AV299" s="13" t="s">
        <v>81</v>
      </c>
      <c r="AW299" s="13" t="s">
        <v>30</v>
      </c>
      <c r="AX299" s="13" t="s">
        <v>73</v>
      </c>
      <c r="AY299" s="239" t="s">
        <v>139</v>
      </c>
    </row>
    <row r="300" s="14" customFormat="1">
      <c r="A300" s="14"/>
      <c r="B300" s="240"/>
      <c r="C300" s="241"/>
      <c r="D300" s="231" t="s">
        <v>149</v>
      </c>
      <c r="E300" s="242" t="s">
        <v>1</v>
      </c>
      <c r="F300" s="243" t="s">
        <v>192</v>
      </c>
      <c r="G300" s="241"/>
      <c r="H300" s="244">
        <v>3.1259999999999999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149</v>
      </c>
      <c r="AU300" s="250" t="s">
        <v>147</v>
      </c>
      <c r="AV300" s="14" t="s">
        <v>147</v>
      </c>
      <c r="AW300" s="14" t="s">
        <v>30</v>
      </c>
      <c r="AX300" s="14" t="s">
        <v>73</v>
      </c>
      <c r="AY300" s="250" t="s">
        <v>139</v>
      </c>
    </row>
    <row r="301" s="13" customFormat="1">
      <c r="A301" s="13"/>
      <c r="B301" s="229"/>
      <c r="C301" s="230"/>
      <c r="D301" s="231" t="s">
        <v>149</v>
      </c>
      <c r="E301" s="232" t="s">
        <v>1</v>
      </c>
      <c r="F301" s="233" t="s">
        <v>193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149</v>
      </c>
      <c r="AU301" s="239" t="s">
        <v>147</v>
      </c>
      <c r="AV301" s="13" t="s">
        <v>81</v>
      </c>
      <c r="AW301" s="13" t="s">
        <v>30</v>
      </c>
      <c r="AX301" s="13" t="s">
        <v>73</v>
      </c>
      <c r="AY301" s="239" t="s">
        <v>139</v>
      </c>
    </row>
    <row r="302" s="14" customFormat="1">
      <c r="A302" s="14"/>
      <c r="B302" s="240"/>
      <c r="C302" s="241"/>
      <c r="D302" s="231" t="s">
        <v>149</v>
      </c>
      <c r="E302" s="242" t="s">
        <v>1</v>
      </c>
      <c r="F302" s="243" t="s">
        <v>194</v>
      </c>
      <c r="G302" s="241"/>
      <c r="H302" s="244">
        <v>7.8449999999999998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149</v>
      </c>
      <c r="AU302" s="250" t="s">
        <v>147</v>
      </c>
      <c r="AV302" s="14" t="s">
        <v>147</v>
      </c>
      <c r="AW302" s="14" t="s">
        <v>30</v>
      </c>
      <c r="AX302" s="14" t="s">
        <v>73</v>
      </c>
      <c r="AY302" s="250" t="s">
        <v>139</v>
      </c>
    </row>
    <row r="303" s="13" customFormat="1">
      <c r="A303" s="13"/>
      <c r="B303" s="229"/>
      <c r="C303" s="230"/>
      <c r="D303" s="231" t="s">
        <v>149</v>
      </c>
      <c r="E303" s="232" t="s">
        <v>1</v>
      </c>
      <c r="F303" s="233" t="s">
        <v>195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149</v>
      </c>
      <c r="AU303" s="239" t="s">
        <v>147</v>
      </c>
      <c r="AV303" s="13" t="s">
        <v>81</v>
      </c>
      <c r="AW303" s="13" t="s">
        <v>30</v>
      </c>
      <c r="AX303" s="13" t="s">
        <v>73</v>
      </c>
      <c r="AY303" s="239" t="s">
        <v>139</v>
      </c>
    </row>
    <row r="304" s="14" customFormat="1">
      <c r="A304" s="14"/>
      <c r="B304" s="240"/>
      <c r="C304" s="241"/>
      <c r="D304" s="231" t="s">
        <v>149</v>
      </c>
      <c r="E304" s="242" t="s">
        <v>1</v>
      </c>
      <c r="F304" s="243" t="s">
        <v>196</v>
      </c>
      <c r="G304" s="241"/>
      <c r="H304" s="244">
        <v>17.946999999999999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149</v>
      </c>
      <c r="AU304" s="250" t="s">
        <v>147</v>
      </c>
      <c r="AV304" s="14" t="s">
        <v>147</v>
      </c>
      <c r="AW304" s="14" t="s">
        <v>30</v>
      </c>
      <c r="AX304" s="14" t="s">
        <v>73</v>
      </c>
      <c r="AY304" s="250" t="s">
        <v>139</v>
      </c>
    </row>
    <row r="305" s="13" customFormat="1">
      <c r="A305" s="13"/>
      <c r="B305" s="229"/>
      <c r="C305" s="230"/>
      <c r="D305" s="231" t="s">
        <v>149</v>
      </c>
      <c r="E305" s="232" t="s">
        <v>1</v>
      </c>
      <c r="F305" s="233" t="s">
        <v>197</v>
      </c>
      <c r="G305" s="230"/>
      <c r="H305" s="232" t="s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149</v>
      </c>
      <c r="AU305" s="239" t="s">
        <v>147</v>
      </c>
      <c r="AV305" s="13" t="s">
        <v>81</v>
      </c>
      <c r="AW305" s="13" t="s">
        <v>30</v>
      </c>
      <c r="AX305" s="13" t="s">
        <v>73</v>
      </c>
      <c r="AY305" s="239" t="s">
        <v>139</v>
      </c>
    </row>
    <row r="306" s="14" customFormat="1">
      <c r="A306" s="14"/>
      <c r="B306" s="240"/>
      <c r="C306" s="241"/>
      <c r="D306" s="231" t="s">
        <v>149</v>
      </c>
      <c r="E306" s="242" t="s">
        <v>1</v>
      </c>
      <c r="F306" s="243" t="s">
        <v>198</v>
      </c>
      <c r="G306" s="241"/>
      <c r="H306" s="244">
        <v>19.152999999999999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149</v>
      </c>
      <c r="AU306" s="250" t="s">
        <v>147</v>
      </c>
      <c r="AV306" s="14" t="s">
        <v>147</v>
      </c>
      <c r="AW306" s="14" t="s">
        <v>30</v>
      </c>
      <c r="AX306" s="14" t="s">
        <v>73</v>
      </c>
      <c r="AY306" s="250" t="s">
        <v>139</v>
      </c>
    </row>
    <row r="307" s="15" customFormat="1">
      <c r="A307" s="15"/>
      <c r="B307" s="262"/>
      <c r="C307" s="263"/>
      <c r="D307" s="231" t="s">
        <v>149</v>
      </c>
      <c r="E307" s="264" t="s">
        <v>1</v>
      </c>
      <c r="F307" s="265" t="s">
        <v>170</v>
      </c>
      <c r="G307" s="263"/>
      <c r="H307" s="266">
        <v>57.134999999999998</v>
      </c>
      <c r="I307" s="267"/>
      <c r="J307" s="263"/>
      <c r="K307" s="263"/>
      <c r="L307" s="268"/>
      <c r="M307" s="269"/>
      <c r="N307" s="270"/>
      <c r="O307" s="270"/>
      <c r="P307" s="270"/>
      <c r="Q307" s="270"/>
      <c r="R307" s="270"/>
      <c r="S307" s="270"/>
      <c r="T307" s="27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2" t="s">
        <v>149</v>
      </c>
      <c r="AU307" s="272" t="s">
        <v>147</v>
      </c>
      <c r="AV307" s="15" t="s">
        <v>146</v>
      </c>
      <c r="AW307" s="15" t="s">
        <v>30</v>
      </c>
      <c r="AX307" s="15" t="s">
        <v>81</v>
      </c>
      <c r="AY307" s="272" t="s">
        <v>139</v>
      </c>
    </row>
    <row r="308" s="2" customFormat="1" ht="24.15" customHeight="1">
      <c r="A308" s="38"/>
      <c r="B308" s="39"/>
      <c r="C308" s="215" t="s">
        <v>293</v>
      </c>
      <c r="D308" s="215" t="s">
        <v>142</v>
      </c>
      <c r="E308" s="216" t="s">
        <v>294</v>
      </c>
      <c r="F308" s="217" t="s">
        <v>295</v>
      </c>
      <c r="G308" s="218" t="s">
        <v>166</v>
      </c>
      <c r="H308" s="219">
        <v>57.134999999999998</v>
      </c>
      <c r="I308" s="220"/>
      <c r="J308" s="221">
        <f>ROUND(I308*H308,2)</f>
        <v>0</v>
      </c>
      <c r="K308" s="222"/>
      <c r="L308" s="44"/>
      <c r="M308" s="223" t="s">
        <v>1</v>
      </c>
      <c r="N308" s="224" t="s">
        <v>39</v>
      </c>
      <c r="O308" s="91"/>
      <c r="P308" s="225">
        <f>O308*H308</f>
        <v>0</v>
      </c>
      <c r="Q308" s="225">
        <v>4.0000000000000003E-05</v>
      </c>
      <c r="R308" s="225">
        <f>Q308*H308</f>
        <v>0.0022853999999999999</v>
      </c>
      <c r="S308" s="225">
        <v>0</v>
      </c>
      <c r="T308" s="22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146</v>
      </c>
      <c r="AT308" s="227" t="s">
        <v>142</v>
      </c>
      <c r="AU308" s="227" t="s">
        <v>147</v>
      </c>
      <c r="AY308" s="17" t="s">
        <v>139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147</v>
      </c>
      <c r="BK308" s="228">
        <f>ROUND(I308*H308,2)</f>
        <v>0</v>
      </c>
      <c r="BL308" s="17" t="s">
        <v>146</v>
      </c>
      <c r="BM308" s="227" t="s">
        <v>296</v>
      </c>
    </row>
    <row r="309" s="13" customFormat="1">
      <c r="A309" s="13"/>
      <c r="B309" s="229"/>
      <c r="C309" s="230"/>
      <c r="D309" s="231" t="s">
        <v>149</v>
      </c>
      <c r="E309" s="232" t="s">
        <v>1</v>
      </c>
      <c r="F309" s="233" t="s">
        <v>187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149</v>
      </c>
      <c r="AU309" s="239" t="s">
        <v>147</v>
      </c>
      <c r="AV309" s="13" t="s">
        <v>81</v>
      </c>
      <c r="AW309" s="13" t="s">
        <v>30</v>
      </c>
      <c r="AX309" s="13" t="s">
        <v>73</v>
      </c>
      <c r="AY309" s="239" t="s">
        <v>139</v>
      </c>
    </row>
    <row r="310" s="14" customFormat="1">
      <c r="A310" s="14"/>
      <c r="B310" s="240"/>
      <c r="C310" s="241"/>
      <c r="D310" s="231" t="s">
        <v>149</v>
      </c>
      <c r="E310" s="242" t="s">
        <v>1</v>
      </c>
      <c r="F310" s="243" t="s">
        <v>188</v>
      </c>
      <c r="G310" s="241"/>
      <c r="H310" s="244">
        <v>7.8360000000000003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149</v>
      </c>
      <c r="AU310" s="250" t="s">
        <v>147</v>
      </c>
      <c r="AV310" s="14" t="s">
        <v>147</v>
      </c>
      <c r="AW310" s="14" t="s">
        <v>30</v>
      </c>
      <c r="AX310" s="14" t="s">
        <v>73</v>
      </c>
      <c r="AY310" s="250" t="s">
        <v>139</v>
      </c>
    </row>
    <row r="311" s="13" customFormat="1">
      <c r="A311" s="13"/>
      <c r="B311" s="229"/>
      <c r="C311" s="230"/>
      <c r="D311" s="231" t="s">
        <v>149</v>
      </c>
      <c r="E311" s="232" t="s">
        <v>1</v>
      </c>
      <c r="F311" s="233" t="s">
        <v>189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149</v>
      </c>
      <c r="AU311" s="239" t="s">
        <v>147</v>
      </c>
      <c r="AV311" s="13" t="s">
        <v>81</v>
      </c>
      <c r="AW311" s="13" t="s">
        <v>30</v>
      </c>
      <c r="AX311" s="13" t="s">
        <v>73</v>
      </c>
      <c r="AY311" s="239" t="s">
        <v>139</v>
      </c>
    </row>
    <row r="312" s="14" customFormat="1">
      <c r="A312" s="14"/>
      <c r="B312" s="240"/>
      <c r="C312" s="241"/>
      <c r="D312" s="231" t="s">
        <v>149</v>
      </c>
      <c r="E312" s="242" t="s">
        <v>1</v>
      </c>
      <c r="F312" s="243" t="s">
        <v>190</v>
      </c>
      <c r="G312" s="241"/>
      <c r="H312" s="244">
        <v>1.228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149</v>
      </c>
      <c r="AU312" s="250" t="s">
        <v>147</v>
      </c>
      <c r="AV312" s="14" t="s">
        <v>147</v>
      </c>
      <c r="AW312" s="14" t="s">
        <v>30</v>
      </c>
      <c r="AX312" s="14" t="s">
        <v>73</v>
      </c>
      <c r="AY312" s="250" t="s">
        <v>139</v>
      </c>
    </row>
    <row r="313" s="13" customFormat="1">
      <c r="A313" s="13"/>
      <c r="B313" s="229"/>
      <c r="C313" s="230"/>
      <c r="D313" s="231" t="s">
        <v>149</v>
      </c>
      <c r="E313" s="232" t="s">
        <v>1</v>
      </c>
      <c r="F313" s="233" t="s">
        <v>191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149</v>
      </c>
      <c r="AU313" s="239" t="s">
        <v>147</v>
      </c>
      <c r="AV313" s="13" t="s">
        <v>81</v>
      </c>
      <c r="AW313" s="13" t="s">
        <v>30</v>
      </c>
      <c r="AX313" s="13" t="s">
        <v>73</v>
      </c>
      <c r="AY313" s="239" t="s">
        <v>139</v>
      </c>
    </row>
    <row r="314" s="14" customFormat="1">
      <c r="A314" s="14"/>
      <c r="B314" s="240"/>
      <c r="C314" s="241"/>
      <c r="D314" s="231" t="s">
        <v>149</v>
      </c>
      <c r="E314" s="242" t="s">
        <v>1</v>
      </c>
      <c r="F314" s="243" t="s">
        <v>192</v>
      </c>
      <c r="G314" s="241"/>
      <c r="H314" s="244">
        <v>3.1259999999999999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149</v>
      </c>
      <c r="AU314" s="250" t="s">
        <v>147</v>
      </c>
      <c r="AV314" s="14" t="s">
        <v>147</v>
      </c>
      <c r="AW314" s="14" t="s">
        <v>30</v>
      </c>
      <c r="AX314" s="14" t="s">
        <v>73</v>
      </c>
      <c r="AY314" s="250" t="s">
        <v>139</v>
      </c>
    </row>
    <row r="315" s="13" customFormat="1">
      <c r="A315" s="13"/>
      <c r="B315" s="229"/>
      <c r="C315" s="230"/>
      <c r="D315" s="231" t="s">
        <v>149</v>
      </c>
      <c r="E315" s="232" t="s">
        <v>1</v>
      </c>
      <c r="F315" s="233" t="s">
        <v>193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149</v>
      </c>
      <c r="AU315" s="239" t="s">
        <v>147</v>
      </c>
      <c r="AV315" s="13" t="s">
        <v>81</v>
      </c>
      <c r="AW315" s="13" t="s">
        <v>30</v>
      </c>
      <c r="AX315" s="13" t="s">
        <v>73</v>
      </c>
      <c r="AY315" s="239" t="s">
        <v>139</v>
      </c>
    </row>
    <row r="316" s="14" customFormat="1">
      <c r="A316" s="14"/>
      <c r="B316" s="240"/>
      <c r="C316" s="241"/>
      <c r="D316" s="231" t="s">
        <v>149</v>
      </c>
      <c r="E316" s="242" t="s">
        <v>1</v>
      </c>
      <c r="F316" s="243" t="s">
        <v>194</v>
      </c>
      <c r="G316" s="241"/>
      <c r="H316" s="244">
        <v>7.8449999999999998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149</v>
      </c>
      <c r="AU316" s="250" t="s">
        <v>147</v>
      </c>
      <c r="AV316" s="14" t="s">
        <v>147</v>
      </c>
      <c r="AW316" s="14" t="s">
        <v>30</v>
      </c>
      <c r="AX316" s="14" t="s">
        <v>73</v>
      </c>
      <c r="AY316" s="250" t="s">
        <v>139</v>
      </c>
    </row>
    <row r="317" s="13" customFormat="1">
      <c r="A317" s="13"/>
      <c r="B317" s="229"/>
      <c r="C317" s="230"/>
      <c r="D317" s="231" t="s">
        <v>149</v>
      </c>
      <c r="E317" s="232" t="s">
        <v>1</v>
      </c>
      <c r="F317" s="233" t="s">
        <v>195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149</v>
      </c>
      <c r="AU317" s="239" t="s">
        <v>147</v>
      </c>
      <c r="AV317" s="13" t="s">
        <v>81</v>
      </c>
      <c r="AW317" s="13" t="s">
        <v>30</v>
      </c>
      <c r="AX317" s="13" t="s">
        <v>73</v>
      </c>
      <c r="AY317" s="239" t="s">
        <v>139</v>
      </c>
    </row>
    <row r="318" s="14" customFormat="1">
      <c r="A318" s="14"/>
      <c r="B318" s="240"/>
      <c r="C318" s="241"/>
      <c r="D318" s="231" t="s">
        <v>149</v>
      </c>
      <c r="E318" s="242" t="s">
        <v>1</v>
      </c>
      <c r="F318" s="243" t="s">
        <v>196</v>
      </c>
      <c r="G318" s="241"/>
      <c r="H318" s="244">
        <v>17.946999999999999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149</v>
      </c>
      <c r="AU318" s="250" t="s">
        <v>147</v>
      </c>
      <c r="AV318" s="14" t="s">
        <v>147</v>
      </c>
      <c r="AW318" s="14" t="s">
        <v>30</v>
      </c>
      <c r="AX318" s="14" t="s">
        <v>73</v>
      </c>
      <c r="AY318" s="250" t="s">
        <v>139</v>
      </c>
    </row>
    <row r="319" s="13" customFormat="1">
      <c r="A319" s="13"/>
      <c r="B319" s="229"/>
      <c r="C319" s="230"/>
      <c r="D319" s="231" t="s">
        <v>149</v>
      </c>
      <c r="E319" s="232" t="s">
        <v>1</v>
      </c>
      <c r="F319" s="233" t="s">
        <v>197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149</v>
      </c>
      <c r="AU319" s="239" t="s">
        <v>147</v>
      </c>
      <c r="AV319" s="13" t="s">
        <v>81</v>
      </c>
      <c r="AW319" s="13" t="s">
        <v>30</v>
      </c>
      <c r="AX319" s="13" t="s">
        <v>73</v>
      </c>
      <c r="AY319" s="239" t="s">
        <v>139</v>
      </c>
    </row>
    <row r="320" s="14" customFormat="1">
      <c r="A320" s="14"/>
      <c r="B320" s="240"/>
      <c r="C320" s="241"/>
      <c r="D320" s="231" t="s">
        <v>149</v>
      </c>
      <c r="E320" s="242" t="s">
        <v>1</v>
      </c>
      <c r="F320" s="243" t="s">
        <v>198</v>
      </c>
      <c r="G320" s="241"/>
      <c r="H320" s="244">
        <v>19.152999999999999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149</v>
      </c>
      <c r="AU320" s="250" t="s">
        <v>147</v>
      </c>
      <c r="AV320" s="14" t="s">
        <v>147</v>
      </c>
      <c r="AW320" s="14" t="s">
        <v>30</v>
      </c>
      <c r="AX320" s="14" t="s">
        <v>73</v>
      </c>
      <c r="AY320" s="250" t="s">
        <v>139</v>
      </c>
    </row>
    <row r="321" s="15" customFormat="1">
      <c r="A321" s="15"/>
      <c r="B321" s="262"/>
      <c r="C321" s="263"/>
      <c r="D321" s="231" t="s">
        <v>149</v>
      </c>
      <c r="E321" s="264" t="s">
        <v>1</v>
      </c>
      <c r="F321" s="265" t="s">
        <v>170</v>
      </c>
      <c r="G321" s="263"/>
      <c r="H321" s="266">
        <v>57.134999999999998</v>
      </c>
      <c r="I321" s="267"/>
      <c r="J321" s="263"/>
      <c r="K321" s="263"/>
      <c r="L321" s="268"/>
      <c r="M321" s="269"/>
      <c r="N321" s="270"/>
      <c r="O321" s="270"/>
      <c r="P321" s="270"/>
      <c r="Q321" s="270"/>
      <c r="R321" s="270"/>
      <c r="S321" s="270"/>
      <c r="T321" s="27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2" t="s">
        <v>149</v>
      </c>
      <c r="AU321" s="272" t="s">
        <v>147</v>
      </c>
      <c r="AV321" s="15" t="s">
        <v>146</v>
      </c>
      <c r="AW321" s="15" t="s">
        <v>30</v>
      </c>
      <c r="AX321" s="15" t="s">
        <v>81</v>
      </c>
      <c r="AY321" s="272" t="s">
        <v>139</v>
      </c>
    </row>
    <row r="322" s="2" customFormat="1" ht="16.5" customHeight="1">
      <c r="A322" s="38"/>
      <c r="B322" s="39"/>
      <c r="C322" s="215" t="s">
        <v>297</v>
      </c>
      <c r="D322" s="215" t="s">
        <v>142</v>
      </c>
      <c r="E322" s="216" t="s">
        <v>298</v>
      </c>
      <c r="F322" s="217" t="s">
        <v>299</v>
      </c>
      <c r="G322" s="218" t="s">
        <v>166</v>
      </c>
      <c r="H322" s="219">
        <v>4500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39</v>
      </c>
      <c r="O322" s="91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146</v>
      </c>
      <c r="AT322" s="227" t="s">
        <v>142</v>
      </c>
      <c r="AU322" s="227" t="s">
        <v>147</v>
      </c>
      <c r="AY322" s="17" t="s">
        <v>139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147</v>
      </c>
      <c r="BK322" s="228">
        <f>ROUND(I322*H322,2)</f>
        <v>0</v>
      </c>
      <c r="BL322" s="17" t="s">
        <v>146</v>
      </c>
      <c r="BM322" s="227" t="s">
        <v>300</v>
      </c>
    </row>
    <row r="323" s="13" customFormat="1">
      <c r="A323" s="13"/>
      <c r="B323" s="229"/>
      <c r="C323" s="230"/>
      <c r="D323" s="231" t="s">
        <v>149</v>
      </c>
      <c r="E323" s="232" t="s">
        <v>1</v>
      </c>
      <c r="F323" s="233" t="s">
        <v>301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149</v>
      </c>
      <c r="AU323" s="239" t="s">
        <v>147</v>
      </c>
      <c r="AV323" s="13" t="s">
        <v>81</v>
      </c>
      <c r="AW323" s="13" t="s">
        <v>30</v>
      </c>
      <c r="AX323" s="13" t="s">
        <v>73</v>
      </c>
      <c r="AY323" s="239" t="s">
        <v>139</v>
      </c>
    </row>
    <row r="324" s="14" customFormat="1">
      <c r="A324" s="14"/>
      <c r="B324" s="240"/>
      <c r="C324" s="241"/>
      <c r="D324" s="231" t="s">
        <v>149</v>
      </c>
      <c r="E324" s="242" t="s">
        <v>1</v>
      </c>
      <c r="F324" s="243" t="s">
        <v>302</v>
      </c>
      <c r="G324" s="241"/>
      <c r="H324" s="244">
        <v>4500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149</v>
      </c>
      <c r="AU324" s="250" t="s">
        <v>147</v>
      </c>
      <c r="AV324" s="14" t="s">
        <v>147</v>
      </c>
      <c r="AW324" s="14" t="s">
        <v>30</v>
      </c>
      <c r="AX324" s="14" t="s">
        <v>81</v>
      </c>
      <c r="AY324" s="250" t="s">
        <v>139</v>
      </c>
    </row>
    <row r="325" s="2" customFormat="1" ht="24.15" customHeight="1">
      <c r="A325" s="38"/>
      <c r="B325" s="39"/>
      <c r="C325" s="215" t="s">
        <v>303</v>
      </c>
      <c r="D325" s="215" t="s">
        <v>142</v>
      </c>
      <c r="E325" s="216" t="s">
        <v>304</v>
      </c>
      <c r="F325" s="217" t="s">
        <v>305</v>
      </c>
      <c r="G325" s="218" t="s">
        <v>166</v>
      </c>
      <c r="H325" s="219">
        <v>0.82799999999999996</v>
      </c>
      <c r="I325" s="220"/>
      <c r="J325" s="221">
        <f>ROUND(I325*H325,2)</f>
        <v>0</v>
      </c>
      <c r="K325" s="222"/>
      <c r="L325" s="44"/>
      <c r="M325" s="223" t="s">
        <v>1</v>
      </c>
      <c r="N325" s="224" t="s">
        <v>39</v>
      </c>
      <c r="O325" s="91"/>
      <c r="P325" s="225">
        <f>O325*H325</f>
        <v>0</v>
      </c>
      <c r="Q325" s="225">
        <v>0</v>
      </c>
      <c r="R325" s="225">
        <f>Q325*H325</f>
        <v>0</v>
      </c>
      <c r="S325" s="225">
        <v>0.20799999999999999</v>
      </c>
      <c r="T325" s="226">
        <f>S325*H325</f>
        <v>0.17222399999999999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146</v>
      </c>
      <c r="AT325" s="227" t="s">
        <v>142</v>
      </c>
      <c r="AU325" s="227" t="s">
        <v>147</v>
      </c>
      <c r="AY325" s="17" t="s">
        <v>139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147</v>
      </c>
      <c r="BK325" s="228">
        <f>ROUND(I325*H325,2)</f>
        <v>0</v>
      </c>
      <c r="BL325" s="17" t="s">
        <v>146</v>
      </c>
      <c r="BM325" s="227" t="s">
        <v>306</v>
      </c>
    </row>
    <row r="326" s="13" customFormat="1">
      <c r="A326" s="13"/>
      <c r="B326" s="229"/>
      <c r="C326" s="230"/>
      <c r="D326" s="231" t="s">
        <v>149</v>
      </c>
      <c r="E326" s="232" t="s">
        <v>1</v>
      </c>
      <c r="F326" s="233" t="s">
        <v>307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149</v>
      </c>
      <c r="AU326" s="239" t="s">
        <v>147</v>
      </c>
      <c r="AV326" s="13" t="s">
        <v>81</v>
      </c>
      <c r="AW326" s="13" t="s">
        <v>30</v>
      </c>
      <c r="AX326" s="13" t="s">
        <v>73</v>
      </c>
      <c r="AY326" s="239" t="s">
        <v>139</v>
      </c>
    </row>
    <row r="327" s="14" customFormat="1">
      <c r="A327" s="14"/>
      <c r="B327" s="240"/>
      <c r="C327" s="241"/>
      <c r="D327" s="231" t="s">
        <v>149</v>
      </c>
      <c r="E327" s="242" t="s">
        <v>1</v>
      </c>
      <c r="F327" s="243" t="s">
        <v>308</v>
      </c>
      <c r="G327" s="241"/>
      <c r="H327" s="244">
        <v>0.82799999999999996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149</v>
      </c>
      <c r="AU327" s="250" t="s">
        <v>147</v>
      </c>
      <c r="AV327" s="14" t="s">
        <v>147</v>
      </c>
      <c r="AW327" s="14" t="s">
        <v>30</v>
      </c>
      <c r="AX327" s="14" t="s">
        <v>81</v>
      </c>
      <c r="AY327" s="250" t="s">
        <v>139</v>
      </c>
    </row>
    <row r="328" s="2" customFormat="1" ht="37.8" customHeight="1">
      <c r="A328" s="38"/>
      <c r="B328" s="39"/>
      <c r="C328" s="215" t="s">
        <v>309</v>
      </c>
      <c r="D328" s="215" t="s">
        <v>142</v>
      </c>
      <c r="E328" s="216" t="s">
        <v>310</v>
      </c>
      <c r="F328" s="217" t="s">
        <v>311</v>
      </c>
      <c r="G328" s="218" t="s">
        <v>263</v>
      </c>
      <c r="H328" s="219">
        <v>0.20000000000000001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39</v>
      </c>
      <c r="O328" s="91"/>
      <c r="P328" s="225">
        <f>O328*H328</f>
        <v>0</v>
      </c>
      <c r="Q328" s="225">
        <v>0</v>
      </c>
      <c r="R328" s="225">
        <f>Q328*H328</f>
        <v>0</v>
      </c>
      <c r="S328" s="225">
        <v>2.2000000000000002</v>
      </c>
      <c r="T328" s="226">
        <f>S328*H328</f>
        <v>0.44000000000000006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146</v>
      </c>
      <c r="AT328" s="227" t="s">
        <v>142</v>
      </c>
      <c r="AU328" s="227" t="s">
        <v>147</v>
      </c>
      <c r="AY328" s="17" t="s">
        <v>139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147</v>
      </c>
      <c r="BK328" s="228">
        <f>ROUND(I328*H328,2)</f>
        <v>0</v>
      </c>
      <c r="BL328" s="17" t="s">
        <v>146</v>
      </c>
      <c r="BM328" s="227" t="s">
        <v>312</v>
      </c>
    </row>
    <row r="329" s="13" customFormat="1">
      <c r="A329" s="13"/>
      <c r="B329" s="229"/>
      <c r="C329" s="230"/>
      <c r="D329" s="231" t="s">
        <v>149</v>
      </c>
      <c r="E329" s="232" t="s">
        <v>1</v>
      </c>
      <c r="F329" s="233" t="s">
        <v>228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149</v>
      </c>
      <c r="AU329" s="239" t="s">
        <v>147</v>
      </c>
      <c r="AV329" s="13" t="s">
        <v>81</v>
      </c>
      <c r="AW329" s="13" t="s">
        <v>30</v>
      </c>
      <c r="AX329" s="13" t="s">
        <v>73</v>
      </c>
      <c r="AY329" s="239" t="s">
        <v>139</v>
      </c>
    </row>
    <row r="330" s="14" customFormat="1">
      <c r="A330" s="14"/>
      <c r="B330" s="240"/>
      <c r="C330" s="241"/>
      <c r="D330" s="231" t="s">
        <v>149</v>
      </c>
      <c r="E330" s="242" t="s">
        <v>1</v>
      </c>
      <c r="F330" s="243" t="s">
        <v>265</v>
      </c>
      <c r="G330" s="241"/>
      <c r="H330" s="244">
        <v>0.16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149</v>
      </c>
      <c r="AU330" s="250" t="s">
        <v>147</v>
      </c>
      <c r="AV330" s="14" t="s">
        <v>147</v>
      </c>
      <c r="AW330" s="14" t="s">
        <v>30</v>
      </c>
      <c r="AX330" s="14" t="s">
        <v>73</v>
      </c>
      <c r="AY330" s="250" t="s">
        <v>139</v>
      </c>
    </row>
    <row r="331" s="13" customFormat="1">
      <c r="A331" s="13"/>
      <c r="B331" s="229"/>
      <c r="C331" s="230"/>
      <c r="D331" s="231" t="s">
        <v>149</v>
      </c>
      <c r="E331" s="232" t="s">
        <v>1</v>
      </c>
      <c r="F331" s="233" t="s">
        <v>230</v>
      </c>
      <c r="G331" s="230"/>
      <c r="H331" s="232" t="s">
        <v>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149</v>
      </c>
      <c r="AU331" s="239" t="s">
        <v>147</v>
      </c>
      <c r="AV331" s="13" t="s">
        <v>81</v>
      </c>
      <c r="AW331" s="13" t="s">
        <v>30</v>
      </c>
      <c r="AX331" s="13" t="s">
        <v>73</v>
      </c>
      <c r="AY331" s="239" t="s">
        <v>139</v>
      </c>
    </row>
    <row r="332" s="14" customFormat="1">
      <c r="A332" s="14"/>
      <c r="B332" s="240"/>
      <c r="C332" s="241"/>
      <c r="D332" s="231" t="s">
        <v>149</v>
      </c>
      <c r="E332" s="242" t="s">
        <v>1</v>
      </c>
      <c r="F332" s="243" t="s">
        <v>266</v>
      </c>
      <c r="G332" s="241"/>
      <c r="H332" s="244">
        <v>0.040000000000000001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149</v>
      </c>
      <c r="AU332" s="250" t="s">
        <v>147</v>
      </c>
      <c r="AV332" s="14" t="s">
        <v>147</v>
      </c>
      <c r="AW332" s="14" t="s">
        <v>30</v>
      </c>
      <c r="AX332" s="14" t="s">
        <v>73</v>
      </c>
      <c r="AY332" s="250" t="s">
        <v>139</v>
      </c>
    </row>
    <row r="333" s="15" customFormat="1">
      <c r="A333" s="15"/>
      <c r="B333" s="262"/>
      <c r="C333" s="263"/>
      <c r="D333" s="231" t="s">
        <v>149</v>
      </c>
      <c r="E333" s="264" t="s">
        <v>1</v>
      </c>
      <c r="F333" s="265" t="s">
        <v>170</v>
      </c>
      <c r="G333" s="263"/>
      <c r="H333" s="266">
        <v>0.20000000000000001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2" t="s">
        <v>149</v>
      </c>
      <c r="AU333" s="272" t="s">
        <v>147</v>
      </c>
      <c r="AV333" s="15" t="s">
        <v>146</v>
      </c>
      <c r="AW333" s="15" t="s">
        <v>30</v>
      </c>
      <c r="AX333" s="15" t="s">
        <v>81</v>
      </c>
      <c r="AY333" s="272" t="s">
        <v>139</v>
      </c>
    </row>
    <row r="334" s="2" customFormat="1" ht="21.75" customHeight="1">
      <c r="A334" s="38"/>
      <c r="B334" s="39"/>
      <c r="C334" s="215" t="s">
        <v>313</v>
      </c>
      <c r="D334" s="215" t="s">
        <v>142</v>
      </c>
      <c r="E334" s="216" t="s">
        <v>314</v>
      </c>
      <c r="F334" s="217" t="s">
        <v>315</v>
      </c>
      <c r="G334" s="218" t="s">
        <v>166</v>
      </c>
      <c r="H334" s="219">
        <v>4.3540000000000001</v>
      </c>
      <c r="I334" s="220"/>
      <c r="J334" s="221">
        <f>ROUND(I334*H334,2)</f>
        <v>0</v>
      </c>
      <c r="K334" s="222"/>
      <c r="L334" s="44"/>
      <c r="M334" s="223" t="s">
        <v>1</v>
      </c>
      <c r="N334" s="224" t="s">
        <v>39</v>
      </c>
      <c r="O334" s="91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7" t="s">
        <v>146</v>
      </c>
      <c r="AT334" s="227" t="s">
        <v>142</v>
      </c>
      <c r="AU334" s="227" t="s">
        <v>147</v>
      </c>
      <c r="AY334" s="17" t="s">
        <v>139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147</v>
      </c>
      <c r="BK334" s="228">
        <f>ROUND(I334*H334,2)</f>
        <v>0</v>
      </c>
      <c r="BL334" s="17" t="s">
        <v>146</v>
      </c>
      <c r="BM334" s="227" t="s">
        <v>316</v>
      </c>
    </row>
    <row r="335" s="13" customFormat="1">
      <c r="A335" s="13"/>
      <c r="B335" s="229"/>
      <c r="C335" s="230"/>
      <c r="D335" s="231" t="s">
        <v>149</v>
      </c>
      <c r="E335" s="232" t="s">
        <v>1</v>
      </c>
      <c r="F335" s="233" t="s">
        <v>189</v>
      </c>
      <c r="G335" s="230"/>
      <c r="H335" s="232" t="s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149</v>
      </c>
      <c r="AU335" s="239" t="s">
        <v>147</v>
      </c>
      <c r="AV335" s="13" t="s">
        <v>81</v>
      </c>
      <c r="AW335" s="13" t="s">
        <v>30</v>
      </c>
      <c r="AX335" s="13" t="s">
        <v>73</v>
      </c>
      <c r="AY335" s="239" t="s">
        <v>139</v>
      </c>
    </row>
    <row r="336" s="14" customFormat="1">
      <c r="A336" s="14"/>
      <c r="B336" s="240"/>
      <c r="C336" s="241"/>
      <c r="D336" s="231" t="s">
        <v>149</v>
      </c>
      <c r="E336" s="242" t="s">
        <v>1</v>
      </c>
      <c r="F336" s="243" t="s">
        <v>190</v>
      </c>
      <c r="G336" s="241"/>
      <c r="H336" s="244">
        <v>1.228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149</v>
      </c>
      <c r="AU336" s="250" t="s">
        <v>147</v>
      </c>
      <c r="AV336" s="14" t="s">
        <v>147</v>
      </c>
      <c r="AW336" s="14" t="s">
        <v>30</v>
      </c>
      <c r="AX336" s="14" t="s">
        <v>73</v>
      </c>
      <c r="AY336" s="250" t="s">
        <v>139</v>
      </c>
    </row>
    <row r="337" s="13" customFormat="1">
      <c r="A337" s="13"/>
      <c r="B337" s="229"/>
      <c r="C337" s="230"/>
      <c r="D337" s="231" t="s">
        <v>149</v>
      </c>
      <c r="E337" s="232" t="s">
        <v>1</v>
      </c>
      <c r="F337" s="233" t="s">
        <v>191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149</v>
      </c>
      <c r="AU337" s="239" t="s">
        <v>147</v>
      </c>
      <c r="AV337" s="13" t="s">
        <v>81</v>
      </c>
      <c r="AW337" s="13" t="s">
        <v>30</v>
      </c>
      <c r="AX337" s="13" t="s">
        <v>73</v>
      </c>
      <c r="AY337" s="239" t="s">
        <v>139</v>
      </c>
    </row>
    <row r="338" s="14" customFormat="1">
      <c r="A338" s="14"/>
      <c r="B338" s="240"/>
      <c r="C338" s="241"/>
      <c r="D338" s="231" t="s">
        <v>149</v>
      </c>
      <c r="E338" s="242" t="s">
        <v>1</v>
      </c>
      <c r="F338" s="243" t="s">
        <v>192</v>
      </c>
      <c r="G338" s="241"/>
      <c r="H338" s="244">
        <v>3.1259999999999999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149</v>
      </c>
      <c r="AU338" s="250" t="s">
        <v>147</v>
      </c>
      <c r="AV338" s="14" t="s">
        <v>147</v>
      </c>
      <c r="AW338" s="14" t="s">
        <v>30</v>
      </c>
      <c r="AX338" s="14" t="s">
        <v>73</v>
      </c>
      <c r="AY338" s="250" t="s">
        <v>139</v>
      </c>
    </row>
    <row r="339" s="15" customFormat="1">
      <c r="A339" s="15"/>
      <c r="B339" s="262"/>
      <c r="C339" s="263"/>
      <c r="D339" s="231" t="s">
        <v>149</v>
      </c>
      <c r="E339" s="264" t="s">
        <v>1</v>
      </c>
      <c r="F339" s="265" t="s">
        <v>170</v>
      </c>
      <c r="G339" s="263"/>
      <c r="H339" s="266">
        <v>4.3540000000000001</v>
      </c>
      <c r="I339" s="267"/>
      <c r="J339" s="263"/>
      <c r="K339" s="263"/>
      <c r="L339" s="268"/>
      <c r="M339" s="269"/>
      <c r="N339" s="270"/>
      <c r="O339" s="270"/>
      <c r="P339" s="270"/>
      <c r="Q339" s="270"/>
      <c r="R339" s="270"/>
      <c r="S339" s="270"/>
      <c r="T339" s="271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2" t="s">
        <v>149</v>
      </c>
      <c r="AU339" s="272" t="s">
        <v>147</v>
      </c>
      <c r="AV339" s="15" t="s">
        <v>146</v>
      </c>
      <c r="AW339" s="15" t="s">
        <v>30</v>
      </c>
      <c r="AX339" s="15" t="s">
        <v>81</v>
      </c>
      <c r="AY339" s="272" t="s">
        <v>139</v>
      </c>
    </row>
    <row r="340" s="2" customFormat="1" ht="24.15" customHeight="1">
      <c r="A340" s="38"/>
      <c r="B340" s="39"/>
      <c r="C340" s="215" t="s">
        <v>317</v>
      </c>
      <c r="D340" s="215" t="s">
        <v>142</v>
      </c>
      <c r="E340" s="216" t="s">
        <v>318</v>
      </c>
      <c r="F340" s="217" t="s">
        <v>319</v>
      </c>
      <c r="G340" s="218" t="s">
        <v>166</v>
      </c>
      <c r="H340" s="219">
        <v>4.3540000000000001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39</v>
      </c>
      <c r="O340" s="91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146</v>
      </c>
      <c r="AT340" s="227" t="s">
        <v>142</v>
      </c>
      <c r="AU340" s="227" t="s">
        <v>147</v>
      </c>
      <c r="AY340" s="17" t="s">
        <v>139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147</v>
      </c>
      <c r="BK340" s="228">
        <f>ROUND(I340*H340,2)</f>
        <v>0</v>
      </c>
      <c r="BL340" s="17" t="s">
        <v>146</v>
      </c>
      <c r="BM340" s="227" t="s">
        <v>320</v>
      </c>
    </row>
    <row r="341" s="13" customFormat="1">
      <c r="A341" s="13"/>
      <c r="B341" s="229"/>
      <c r="C341" s="230"/>
      <c r="D341" s="231" t="s">
        <v>149</v>
      </c>
      <c r="E341" s="232" t="s">
        <v>1</v>
      </c>
      <c r="F341" s="233" t="s">
        <v>189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149</v>
      </c>
      <c r="AU341" s="239" t="s">
        <v>147</v>
      </c>
      <c r="AV341" s="13" t="s">
        <v>81</v>
      </c>
      <c r="AW341" s="13" t="s">
        <v>30</v>
      </c>
      <c r="AX341" s="13" t="s">
        <v>73</v>
      </c>
      <c r="AY341" s="239" t="s">
        <v>139</v>
      </c>
    </row>
    <row r="342" s="14" customFormat="1">
      <c r="A342" s="14"/>
      <c r="B342" s="240"/>
      <c r="C342" s="241"/>
      <c r="D342" s="231" t="s">
        <v>149</v>
      </c>
      <c r="E342" s="242" t="s">
        <v>1</v>
      </c>
      <c r="F342" s="243" t="s">
        <v>190</v>
      </c>
      <c r="G342" s="241"/>
      <c r="H342" s="244">
        <v>1.228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149</v>
      </c>
      <c r="AU342" s="250" t="s">
        <v>147</v>
      </c>
      <c r="AV342" s="14" t="s">
        <v>147</v>
      </c>
      <c r="AW342" s="14" t="s">
        <v>30</v>
      </c>
      <c r="AX342" s="14" t="s">
        <v>73</v>
      </c>
      <c r="AY342" s="250" t="s">
        <v>139</v>
      </c>
    </row>
    <row r="343" s="13" customFormat="1">
      <c r="A343" s="13"/>
      <c r="B343" s="229"/>
      <c r="C343" s="230"/>
      <c r="D343" s="231" t="s">
        <v>149</v>
      </c>
      <c r="E343" s="232" t="s">
        <v>1</v>
      </c>
      <c r="F343" s="233" t="s">
        <v>191</v>
      </c>
      <c r="G343" s="230"/>
      <c r="H343" s="232" t="s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149</v>
      </c>
      <c r="AU343" s="239" t="s">
        <v>147</v>
      </c>
      <c r="AV343" s="13" t="s">
        <v>81</v>
      </c>
      <c r="AW343" s="13" t="s">
        <v>30</v>
      </c>
      <c r="AX343" s="13" t="s">
        <v>73</v>
      </c>
      <c r="AY343" s="239" t="s">
        <v>139</v>
      </c>
    </row>
    <row r="344" s="14" customFormat="1">
      <c r="A344" s="14"/>
      <c r="B344" s="240"/>
      <c r="C344" s="241"/>
      <c r="D344" s="231" t="s">
        <v>149</v>
      </c>
      <c r="E344" s="242" t="s">
        <v>1</v>
      </c>
      <c r="F344" s="243" t="s">
        <v>192</v>
      </c>
      <c r="G344" s="241"/>
      <c r="H344" s="244">
        <v>3.1259999999999999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149</v>
      </c>
      <c r="AU344" s="250" t="s">
        <v>147</v>
      </c>
      <c r="AV344" s="14" t="s">
        <v>147</v>
      </c>
      <c r="AW344" s="14" t="s">
        <v>30</v>
      </c>
      <c r="AX344" s="14" t="s">
        <v>73</v>
      </c>
      <c r="AY344" s="250" t="s">
        <v>139</v>
      </c>
    </row>
    <row r="345" s="15" customFormat="1">
      <c r="A345" s="15"/>
      <c r="B345" s="262"/>
      <c r="C345" s="263"/>
      <c r="D345" s="231" t="s">
        <v>149</v>
      </c>
      <c r="E345" s="264" t="s">
        <v>1</v>
      </c>
      <c r="F345" s="265" t="s">
        <v>170</v>
      </c>
      <c r="G345" s="263"/>
      <c r="H345" s="266">
        <v>4.3540000000000001</v>
      </c>
      <c r="I345" s="267"/>
      <c r="J345" s="263"/>
      <c r="K345" s="263"/>
      <c r="L345" s="268"/>
      <c r="M345" s="269"/>
      <c r="N345" s="270"/>
      <c r="O345" s="270"/>
      <c r="P345" s="270"/>
      <c r="Q345" s="270"/>
      <c r="R345" s="270"/>
      <c r="S345" s="270"/>
      <c r="T345" s="27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2" t="s">
        <v>149</v>
      </c>
      <c r="AU345" s="272" t="s">
        <v>147</v>
      </c>
      <c r="AV345" s="15" t="s">
        <v>146</v>
      </c>
      <c r="AW345" s="15" t="s">
        <v>30</v>
      </c>
      <c r="AX345" s="15" t="s">
        <v>81</v>
      </c>
      <c r="AY345" s="272" t="s">
        <v>139</v>
      </c>
    </row>
    <row r="346" s="2" customFormat="1" ht="24.15" customHeight="1">
      <c r="A346" s="38"/>
      <c r="B346" s="39"/>
      <c r="C346" s="215" t="s">
        <v>321</v>
      </c>
      <c r="D346" s="215" t="s">
        <v>142</v>
      </c>
      <c r="E346" s="216" t="s">
        <v>322</v>
      </c>
      <c r="F346" s="217" t="s">
        <v>323</v>
      </c>
      <c r="G346" s="218" t="s">
        <v>166</v>
      </c>
      <c r="H346" s="219">
        <v>4.3540000000000001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0.057000000000000002</v>
      </c>
      <c r="T346" s="226">
        <f>S346*H346</f>
        <v>0.24817800000000001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146</v>
      </c>
      <c r="AT346" s="227" t="s">
        <v>142</v>
      </c>
      <c r="AU346" s="227" t="s">
        <v>147</v>
      </c>
      <c r="AY346" s="17" t="s">
        <v>139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147</v>
      </c>
      <c r="BK346" s="228">
        <f>ROUND(I346*H346,2)</f>
        <v>0</v>
      </c>
      <c r="BL346" s="17" t="s">
        <v>146</v>
      </c>
      <c r="BM346" s="227" t="s">
        <v>324</v>
      </c>
    </row>
    <row r="347" s="13" customFormat="1">
      <c r="A347" s="13"/>
      <c r="B347" s="229"/>
      <c r="C347" s="230"/>
      <c r="D347" s="231" t="s">
        <v>149</v>
      </c>
      <c r="E347" s="232" t="s">
        <v>1</v>
      </c>
      <c r="F347" s="233" t="s">
        <v>189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149</v>
      </c>
      <c r="AU347" s="239" t="s">
        <v>147</v>
      </c>
      <c r="AV347" s="13" t="s">
        <v>81</v>
      </c>
      <c r="AW347" s="13" t="s">
        <v>30</v>
      </c>
      <c r="AX347" s="13" t="s">
        <v>73</v>
      </c>
      <c r="AY347" s="239" t="s">
        <v>139</v>
      </c>
    </row>
    <row r="348" s="14" customFormat="1">
      <c r="A348" s="14"/>
      <c r="B348" s="240"/>
      <c r="C348" s="241"/>
      <c r="D348" s="231" t="s">
        <v>149</v>
      </c>
      <c r="E348" s="242" t="s">
        <v>1</v>
      </c>
      <c r="F348" s="243" t="s">
        <v>190</v>
      </c>
      <c r="G348" s="241"/>
      <c r="H348" s="244">
        <v>1.228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149</v>
      </c>
      <c r="AU348" s="250" t="s">
        <v>147</v>
      </c>
      <c r="AV348" s="14" t="s">
        <v>147</v>
      </c>
      <c r="AW348" s="14" t="s">
        <v>30</v>
      </c>
      <c r="AX348" s="14" t="s">
        <v>73</v>
      </c>
      <c r="AY348" s="250" t="s">
        <v>139</v>
      </c>
    </row>
    <row r="349" s="13" customFormat="1">
      <c r="A349" s="13"/>
      <c r="B349" s="229"/>
      <c r="C349" s="230"/>
      <c r="D349" s="231" t="s">
        <v>149</v>
      </c>
      <c r="E349" s="232" t="s">
        <v>1</v>
      </c>
      <c r="F349" s="233" t="s">
        <v>191</v>
      </c>
      <c r="G349" s="230"/>
      <c r="H349" s="232" t="s">
        <v>1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149</v>
      </c>
      <c r="AU349" s="239" t="s">
        <v>147</v>
      </c>
      <c r="AV349" s="13" t="s">
        <v>81</v>
      </c>
      <c r="AW349" s="13" t="s">
        <v>30</v>
      </c>
      <c r="AX349" s="13" t="s">
        <v>73</v>
      </c>
      <c r="AY349" s="239" t="s">
        <v>139</v>
      </c>
    </row>
    <row r="350" s="14" customFormat="1">
      <c r="A350" s="14"/>
      <c r="B350" s="240"/>
      <c r="C350" s="241"/>
      <c r="D350" s="231" t="s">
        <v>149</v>
      </c>
      <c r="E350" s="242" t="s">
        <v>1</v>
      </c>
      <c r="F350" s="243" t="s">
        <v>192</v>
      </c>
      <c r="G350" s="241"/>
      <c r="H350" s="244">
        <v>3.1259999999999999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149</v>
      </c>
      <c r="AU350" s="250" t="s">
        <v>147</v>
      </c>
      <c r="AV350" s="14" t="s">
        <v>147</v>
      </c>
      <c r="AW350" s="14" t="s">
        <v>30</v>
      </c>
      <c r="AX350" s="14" t="s">
        <v>73</v>
      </c>
      <c r="AY350" s="250" t="s">
        <v>139</v>
      </c>
    </row>
    <row r="351" s="15" customFormat="1">
      <c r="A351" s="15"/>
      <c r="B351" s="262"/>
      <c r="C351" s="263"/>
      <c r="D351" s="231" t="s">
        <v>149</v>
      </c>
      <c r="E351" s="264" t="s">
        <v>1</v>
      </c>
      <c r="F351" s="265" t="s">
        <v>170</v>
      </c>
      <c r="G351" s="263"/>
      <c r="H351" s="266">
        <v>4.3540000000000001</v>
      </c>
      <c r="I351" s="267"/>
      <c r="J351" s="263"/>
      <c r="K351" s="263"/>
      <c r="L351" s="268"/>
      <c r="M351" s="269"/>
      <c r="N351" s="270"/>
      <c r="O351" s="270"/>
      <c r="P351" s="270"/>
      <c r="Q351" s="270"/>
      <c r="R351" s="270"/>
      <c r="S351" s="270"/>
      <c r="T351" s="27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2" t="s">
        <v>149</v>
      </c>
      <c r="AU351" s="272" t="s">
        <v>147</v>
      </c>
      <c r="AV351" s="15" t="s">
        <v>146</v>
      </c>
      <c r="AW351" s="15" t="s">
        <v>30</v>
      </c>
      <c r="AX351" s="15" t="s">
        <v>81</v>
      </c>
      <c r="AY351" s="272" t="s">
        <v>139</v>
      </c>
    </row>
    <row r="352" s="2" customFormat="1" ht="24.15" customHeight="1">
      <c r="A352" s="38"/>
      <c r="B352" s="39"/>
      <c r="C352" s="215" t="s">
        <v>255</v>
      </c>
      <c r="D352" s="215" t="s">
        <v>142</v>
      </c>
      <c r="E352" s="216" t="s">
        <v>325</v>
      </c>
      <c r="F352" s="217" t="s">
        <v>326</v>
      </c>
      <c r="G352" s="218" t="s">
        <v>263</v>
      </c>
      <c r="H352" s="219">
        <v>0.375</v>
      </c>
      <c r="I352" s="220"/>
      <c r="J352" s="221">
        <f>ROUND(I352*H352,2)</f>
        <v>0</v>
      </c>
      <c r="K352" s="222"/>
      <c r="L352" s="44"/>
      <c r="M352" s="223" t="s">
        <v>1</v>
      </c>
      <c r="N352" s="224" t="s">
        <v>39</v>
      </c>
      <c r="O352" s="91"/>
      <c r="P352" s="225">
        <f>O352*H352</f>
        <v>0</v>
      </c>
      <c r="Q352" s="225">
        <v>0</v>
      </c>
      <c r="R352" s="225">
        <f>Q352*H352</f>
        <v>0</v>
      </c>
      <c r="S352" s="225">
        <v>1.3999999999999999</v>
      </c>
      <c r="T352" s="226">
        <f>S352*H352</f>
        <v>0.52499999999999991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146</v>
      </c>
      <c r="AT352" s="227" t="s">
        <v>142</v>
      </c>
      <c r="AU352" s="227" t="s">
        <v>147</v>
      </c>
      <c r="AY352" s="17" t="s">
        <v>139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147</v>
      </c>
      <c r="BK352" s="228">
        <f>ROUND(I352*H352,2)</f>
        <v>0</v>
      </c>
      <c r="BL352" s="17" t="s">
        <v>146</v>
      </c>
      <c r="BM352" s="227" t="s">
        <v>327</v>
      </c>
    </row>
    <row r="353" s="13" customFormat="1">
      <c r="A353" s="13"/>
      <c r="B353" s="229"/>
      <c r="C353" s="230"/>
      <c r="D353" s="231" t="s">
        <v>149</v>
      </c>
      <c r="E353" s="232" t="s">
        <v>1</v>
      </c>
      <c r="F353" s="233" t="s">
        <v>228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149</v>
      </c>
      <c r="AU353" s="239" t="s">
        <v>147</v>
      </c>
      <c r="AV353" s="13" t="s">
        <v>81</v>
      </c>
      <c r="AW353" s="13" t="s">
        <v>30</v>
      </c>
      <c r="AX353" s="13" t="s">
        <v>73</v>
      </c>
      <c r="AY353" s="239" t="s">
        <v>139</v>
      </c>
    </row>
    <row r="354" s="14" customFormat="1">
      <c r="A354" s="14"/>
      <c r="B354" s="240"/>
      <c r="C354" s="241"/>
      <c r="D354" s="231" t="s">
        <v>149</v>
      </c>
      <c r="E354" s="242" t="s">
        <v>1</v>
      </c>
      <c r="F354" s="243" t="s">
        <v>277</v>
      </c>
      <c r="G354" s="241"/>
      <c r="H354" s="244">
        <v>0.29999999999999999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149</v>
      </c>
      <c r="AU354" s="250" t="s">
        <v>147</v>
      </c>
      <c r="AV354" s="14" t="s">
        <v>147</v>
      </c>
      <c r="AW354" s="14" t="s">
        <v>30</v>
      </c>
      <c r="AX354" s="14" t="s">
        <v>73</v>
      </c>
      <c r="AY354" s="250" t="s">
        <v>139</v>
      </c>
    </row>
    <row r="355" s="13" customFormat="1">
      <c r="A355" s="13"/>
      <c r="B355" s="229"/>
      <c r="C355" s="230"/>
      <c r="D355" s="231" t="s">
        <v>149</v>
      </c>
      <c r="E355" s="232" t="s">
        <v>1</v>
      </c>
      <c r="F355" s="233" t="s">
        <v>230</v>
      </c>
      <c r="G355" s="230"/>
      <c r="H355" s="232" t="s">
        <v>1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149</v>
      </c>
      <c r="AU355" s="239" t="s">
        <v>147</v>
      </c>
      <c r="AV355" s="13" t="s">
        <v>81</v>
      </c>
      <c r="AW355" s="13" t="s">
        <v>30</v>
      </c>
      <c r="AX355" s="13" t="s">
        <v>73</v>
      </c>
      <c r="AY355" s="239" t="s">
        <v>139</v>
      </c>
    </row>
    <row r="356" s="14" customFormat="1">
      <c r="A356" s="14"/>
      <c r="B356" s="240"/>
      <c r="C356" s="241"/>
      <c r="D356" s="231" t="s">
        <v>149</v>
      </c>
      <c r="E356" s="242" t="s">
        <v>1</v>
      </c>
      <c r="F356" s="243" t="s">
        <v>278</v>
      </c>
      <c r="G356" s="241"/>
      <c r="H356" s="244">
        <v>0.074999999999999997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149</v>
      </c>
      <c r="AU356" s="250" t="s">
        <v>147</v>
      </c>
      <c r="AV356" s="14" t="s">
        <v>147</v>
      </c>
      <c r="AW356" s="14" t="s">
        <v>30</v>
      </c>
      <c r="AX356" s="14" t="s">
        <v>73</v>
      </c>
      <c r="AY356" s="250" t="s">
        <v>139</v>
      </c>
    </row>
    <row r="357" s="15" customFormat="1">
      <c r="A357" s="15"/>
      <c r="B357" s="262"/>
      <c r="C357" s="263"/>
      <c r="D357" s="231" t="s">
        <v>149</v>
      </c>
      <c r="E357" s="264" t="s">
        <v>1</v>
      </c>
      <c r="F357" s="265" t="s">
        <v>170</v>
      </c>
      <c r="G357" s="263"/>
      <c r="H357" s="266">
        <v>0.375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2" t="s">
        <v>149</v>
      </c>
      <c r="AU357" s="272" t="s">
        <v>147</v>
      </c>
      <c r="AV357" s="15" t="s">
        <v>146</v>
      </c>
      <c r="AW357" s="15" t="s">
        <v>30</v>
      </c>
      <c r="AX357" s="15" t="s">
        <v>81</v>
      </c>
      <c r="AY357" s="272" t="s">
        <v>139</v>
      </c>
    </row>
    <row r="358" s="2" customFormat="1" ht="21.75" customHeight="1">
      <c r="A358" s="38"/>
      <c r="B358" s="39"/>
      <c r="C358" s="215" t="s">
        <v>328</v>
      </c>
      <c r="D358" s="215" t="s">
        <v>142</v>
      </c>
      <c r="E358" s="216" t="s">
        <v>329</v>
      </c>
      <c r="F358" s="217" t="s">
        <v>330</v>
      </c>
      <c r="G358" s="218" t="s">
        <v>166</v>
      </c>
      <c r="H358" s="219">
        <v>2.6000000000000001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39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0.075999999999999998</v>
      </c>
      <c r="T358" s="226">
        <f>S358*H358</f>
        <v>0.1976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146</v>
      </c>
      <c r="AT358" s="227" t="s">
        <v>142</v>
      </c>
      <c r="AU358" s="227" t="s">
        <v>147</v>
      </c>
      <c r="AY358" s="17" t="s">
        <v>139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147</v>
      </c>
      <c r="BK358" s="228">
        <f>ROUND(I358*H358,2)</f>
        <v>0</v>
      </c>
      <c r="BL358" s="17" t="s">
        <v>146</v>
      </c>
      <c r="BM358" s="227" t="s">
        <v>331</v>
      </c>
    </row>
    <row r="359" s="13" customFormat="1">
      <c r="A359" s="13"/>
      <c r="B359" s="229"/>
      <c r="C359" s="230"/>
      <c r="D359" s="231" t="s">
        <v>149</v>
      </c>
      <c r="E359" s="232" t="s">
        <v>1</v>
      </c>
      <c r="F359" s="233" t="s">
        <v>283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149</v>
      </c>
      <c r="AU359" s="239" t="s">
        <v>147</v>
      </c>
      <c r="AV359" s="13" t="s">
        <v>81</v>
      </c>
      <c r="AW359" s="13" t="s">
        <v>30</v>
      </c>
      <c r="AX359" s="13" t="s">
        <v>73</v>
      </c>
      <c r="AY359" s="239" t="s">
        <v>139</v>
      </c>
    </row>
    <row r="360" s="14" customFormat="1">
      <c r="A360" s="14"/>
      <c r="B360" s="240"/>
      <c r="C360" s="241"/>
      <c r="D360" s="231" t="s">
        <v>149</v>
      </c>
      <c r="E360" s="242" t="s">
        <v>1</v>
      </c>
      <c r="F360" s="243" t="s">
        <v>332</v>
      </c>
      <c r="G360" s="241"/>
      <c r="H360" s="244">
        <v>2.6000000000000001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149</v>
      </c>
      <c r="AU360" s="250" t="s">
        <v>147</v>
      </c>
      <c r="AV360" s="14" t="s">
        <v>147</v>
      </c>
      <c r="AW360" s="14" t="s">
        <v>30</v>
      </c>
      <c r="AX360" s="14" t="s">
        <v>73</v>
      </c>
      <c r="AY360" s="250" t="s">
        <v>139</v>
      </c>
    </row>
    <row r="361" s="15" customFormat="1">
      <c r="A361" s="15"/>
      <c r="B361" s="262"/>
      <c r="C361" s="263"/>
      <c r="D361" s="231" t="s">
        <v>149</v>
      </c>
      <c r="E361" s="264" t="s">
        <v>1</v>
      </c>
      <c r="F361" s="265" t="s">
        <v>170</v>
      </c>
      <c r="G361" s="263"/>
      <c r="H361" s="266">
        <v>2.6000000000000001</v>
      </c>
      <c r="I361" s="267"/>
      <c r="J361" s="263"/>
      <c r="K361" s="263"/>
      <c r="L361" s="268"/>
      <c r="M361" s="269"/>
      <c r="N361" s="270"/>
      <c r="O361" s="270"/>
      <c r="P361" s="270"/>
      <c r="Q361" s="270"/>
      <c r="R361" s="270"/>
      <c r="S361" s="270"/>
      <c r="T361" s="27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2" t="s">
        <v>149</v>
      </c>
      <c r="AU361" s="272" t="s">
        <v>147</v>
      </c>
      <c r="AV361" s="15" t="s">
        <v>146</v>
      </c>
      <c r="AW361" s="15" t="s">
        <v>30</v>
      </c>
      <c r="AX361" s="15" t="s">
        <v>81</v>
      </c>
      <c r="AY361" s="272" t="s">
        <v>139</v>
      </c>
    </row>
    <row r="362" s="2" customFormat="1" ht="24.15" customHeight="1">
      <c r="A362" s="38"/>
      <c r="B362" s="39"/>
      <c r="C362" s="215" t="s">
        <v>333</v>
      </c>
      <c r="D362" s="215" t="s">
        <v>142</v>
      </c>
      <c r="E362" s="216" t="s">
        <v>334</v>
      </c>
      <c r="F362" s="217" t="s">
        <v>335</v>
      </c>
      <c r="G362" s="218" t="s">
        <v>160</v>
      </c>
      <c r="H362" s="219">
        <v>15</v>
      </c>
      <c r="I362" s="220"/>
      <c r="J362" s="221">
        <f>ROUND(I362*H362,2)</f>
        <v>0</v>
      </c>
      <c r="K362" s="222"/>
      <c r="L362" s="44"/>
      <c r="M362" s="223" t="s">
        <v>1</v>
      </c>
      <c r="N362" s="224" t="s">
        <v>39</v>
      </c>
      <c r="O362" s="91"/>
      <c r="P362" s="225">
        <f>O362*H362</f>
        <v>0</v>
      </c>
      <c r="Q362" s="225">
        <v>0</v>
      </c>
      <c r="R362" s="225">
        <f>Q362*H362</f>
        <v>0</v>
      </c>
      <c r="S362" s="225">
        <v>0.0040000000000000001</v>
      </c>
      <c r="T362" s="226">
        <f>S362*H362</f>
        <v>0.059999999999999998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7" t="s">
        <v>146</v>
      </c>
      <c r="AT362" s="227" t="s">
        <v>142</v>
      </c>
      <c r="AU362" s="227" t="s">
        <v>147</v>
      </c>
      <c r="AY362" s="17" t="s">
        <v>139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147</v>
      </c>
      <c r="BK362" s="228">
        <f>ROUND(I362*H362,2)</f>
        <v>0</v>
      </c>
      <c r="BL362" s="17" t="s">
        <v>146</v>
      </c>
      <c r="BM362" s="227" t="s">
        <v>336</v>
      </c>
    </row>
    <row r="363" s="13" customFormat="1">
      <c r="A363" s="13"/>
      <c r="B363" s="229"/>
      <c r="C363" s="230"/>
      <c r="D363" s="231" t="s">
        <v>149</v>
      </c>
      <c r="E363" s="232" t="s">
        <v>1</v>
      </c>
      <c r="F363" s="233" t="s">
        <v>337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149</v>
      </c>
      <c r="AU363" s="239" t="s">
        <v>147</v>
      </c>
      <c r="AV363" s="13" t="s">
        <v>81</v>
      </c>
      <c r="AW363" s="13" t="s">
        <v>30</v>
      </c>
      <c r="AX363" s="13" t="s">
        <v>73</v>
      </c>
      <c r="AY363" s="239" t="s">
        <v>139</v>
      </c>
    </row>
    <row r="364" s="14" customFormat="1">
      <c r="A364" s="14"/>
      <c r="B364" s="240"/>
      <c r="C364" s="241"/>
      <c r="D364" s="231" t="s">
        <v>149</v>
      </c>
      <c r="E364" s="242" t="s">
        <v>1</v>
      </c>
      <c r="F364" s="243" t="s">
        <v>250</v>
      </c>
      <c r="G364" s="241"/>
      <c r="H364" s="244">
        <v>15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149</v>
      </c>
      <c r="AU364" s="250" t="s">
        <v>147</v>
      </c>
      <c r="AV364" s="14" t="s">
        <v>147</v>
      </c>
      <c r="AW364" s="14" t="s">
        <v>30</v>
      </c>
      <c r="AX364" s="14" t="s">
        <v>81</v>
      </c>
      <c r="AY364" s="250" t="s">
        <v>139</v>
      </c>
    </row>
    <row r="365" s="2" customFormat="1" ht="24.15" customHeight="1">
      <c r="A365" s="38"/>
      <c r="B365" s="39"/>
      <c r="C365" s="215" t="s">
        <v>338</v>
      </c>
      <c r="D365" s="215" t="s">
        <v>142</v>
      </c>
      <c r="E365" s="216" t="s">
        <v>339</v>
      </c>
      <c r="F365" s="217" t="s">
        <v>340</v>
      </c>
      <c r="G365" s="218" t="s">
        <v>160</v>
      </c>
      <c r="H365" s="219">
        <v>1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39</v>
      </c>
      <c r="O365" s="91"/>
      <c r="P365" s="225">
        <f>O365*H365</f>
        <v>0</v>
      </c>
      <c r="Q365" s="225">
        <v>0</v>
      </c>
      <c r="R365" s="225">
        <f>Q365*H365</f>
        <v>0</v>
      </c>
      <c r="S365" s="225">
        <v>0.016</v>
      </c>
      <c r="T365" s="226">
        <f>S365*H365</f>
        <v>0.016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146</v>
      </c>
      <c r="AT365" s="227" t="s">
        <v>142</v>
      </c>
      <c r="AU365" s="227" t="s">
        <v>147</v>
      </c>
      <c r="AY365" s="17" t="s">
        <v>139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147</v>
      </c>
      <c r="BK365" s="228">
        <f>ROUND(I365*H365,2)</f>
        <v>0</v>
      </c>
      <c r="BL365" s="17" t="s">
        <v>146</v>
      </c>
      <c r="BM365" s="227" t="s">
        <v>341</v>
      </c>
    </row>
    <row r="366" s="13" customFormat="1">
      <c r="A366" s="13"/>
      <c r="B366" s="229"/>
      <c r="C366" s="230"/>
      <c r="D366" s="231" t="s">
        <v>149</v>
      </c>
      <c r="E366" s="232" t="s">
        <v>1</v>
      </c>
      <c r="F366" s="233" t="s">
        <v>342</v>
      </c>
      <c r="G366" s="230"/>
      <c r="H366" s="232" t="s">
        <v>1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149</v>
      </c>
      <c r="AU366" s="239" t="s">
        <v>147</v>
      </c>
      <c r="AV366" s="13" t="s">
        <v>81</v>
      </c>
      <c r="AW366" s="13" t="s">
        <v>30</v>
      </c>
      <c r="AX366" s="13" t="s">
        <v>73</v>
      </c>
      <c r="AY366" s="239" t="s">
        <v>139</v>
      </c>
    </row>
    <row r="367" s="14" customFormat="1">
      <c r="A367" s="14"/>
      <c r="B367" s="240"/>
      <c r="C367" s="241"/>
      <c r="D367" s="231" t="s">
        <v>149</v>
      </c>
      <c r="E367" s="242" t="s">
        <v>1</v>
      </c>
      <c r="F367" s="243" t="s">
        <v>81</v>
      </c>
      <c r="G367" s="241"/>
      <c r="H367" s="244">
        <v>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149</v>
      </c>
      <c r="AU367" s="250" t="s">
        <v>147</v>
      </c>
      <c r="AV367" s="14" t="s">
        <v>147</v>
      </c>
      <c r="AW367" s="14" t="s">
        <v>30</v>
      </c>
      <c r="AX367" s="14" t="s">
        <v>81</v>
      </c>
      <c r="AY367" s="250" t="s">
        <v>139</v>
      </c>
    </row>
    <row r="368" s="2" customFormat="1" ht="24.15" customHeight="1">
      <c r="A368" s="38"/>
      <c r="B368" s="39"/>
      <c r="C368" s="215" t="s">
        <v>343</v>
      </c>
      <c r="D368" s="215" t="s">
        <v>142</v>
      </c>
      <c r="E368" s="216" t="s">
        <v>344</v>
      </c>
      <c r="F368" s="217" t="s">
        <v>345</v>
      </c>
      <c r="G368" s="218" t="s">
        <v>174</v>
      </c>
      <c r="H368" s="219">
        <v>41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39</v>
      </c>
      <c r="O368" s="91"/>
      <c r="P368" s="225">
        <f>O368*H368</f>
        <v>0</v>
      </c>
      <c r="Q368" s="225">
        <v>0</v>
      </c>
      <c r="R368" s="225">
        <f>Q368*H368</f>
        <v>0</v>
      </c>
      <c r="S368" s="225">
        <v>0.0060000000000000001</v>
      </c>
      <c r="T368" s="226">
        <f>S368*H368</f>
        <v>0.246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146</v>
      </c>
      <c r="AT368" s="227" t="s">
        <v>142</v>
      </c>
      <c r="AU368" s="227" t="s">
        <v>147</v>
      </c>
      <c r="AY368" s="17" t="s">
        <v>139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147</v>
      </c>
      <c r="BK368" s="228">
        <f>ROUND(I368*H368,2)</f>
        <v>0</v>
      </c>
      <c r="BL368" s="17" t="s">
        <v>146</v>
      </c>
      <c r="BM368" s="227" t="s">
        <v>346</v>
      </c>
    </row>
    <row r="369" s="13" customFormat="1">
      <c r="A369" s="13"/>
      <c r="B369" s="229"/>
      <c r="C369" s="230"/>
      <c r="D369" s="231" t="s">
        <v>149</v>
      </c>
      <c r="E369" s="232" t="s">
        <v>1</v>
      </c>
      <c r="F369" s="233" t="s">
        <v>347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149</v>
      </c>
      <c r="AU369" s="239" t="s">
        <v>147</v>
      </c>
      <c r="AV369" s="13" t="s">
        <v>81</v>
      </c>
      <c r="AW369" s="13" t="s">
        <v>30</v>
      </c>
      <c r="AX369" s="13" t="s">
        <v>73</v>
      </c>
      <c r="AY369" s="239" t="s">
        <v>139</v>
      </c>
    </row>
    <row r="370" s="14" customFormat="1">
      <c r="A370" s="14"/>
      <c r="B370" s="240"/>
      <c r="C370" s="241"/>
      <c r="D370" s="231" t="s">
        <v>149</v>
      </c>
      <c r="E370" s="242" t="s">
        <v>1</v>
      </c>
      <c r="F370" s="243" t="s">
        <v>81</v>
      </c>
      <c r="G370" s="241"/>
      <c r="H370" s="244">
        <v>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149</v>
      </c>
      <c r="AU370" s="250" t="s">
        <v>147</v>
      </c>
      <c r="AV370" s="14" t="s">
        <v>147</v>
      </c>
      <c r="AW370" s="14" t="s">
        <v>30</v>
      </c>
      <c r="AX370" s="14" t="s">
        <v>73</v>
      </c>
      <c r="AY370" s="250" t="s">
        <v>139</v>
      </c>
    </row>
    <row r="371" s="13" customFormat="1">
      <c r="A371" s="13"/>
      <c r="B371" s="229"/>
      <c r="C371" s="230"/>
      <c r="D371" s="231" t="s">
        <v>149</v>
      </c>
      <c r="E371" s="232" t="s">
        <v>1</v>
      </c>
      <c r="F371" s="233" t="s">
        <v>246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149</v>
      </c>
      <c r="AU371" s="239" t="s">
        <v>147</v>
      </c>
      <c r="AV371" s="13" t="s">
        <v>81</v>
      </c>
      <c r="AW371" s="13" t="s">
        <v>30</v>
      </c>
      <c r="AX371" s="13" t="s">
        <v>73</v>
      </c>
      <c r="AY371" s="239" t="s">
        <v>139</v>
      </c>
    </row>
    <row r="372" s="14" customFormat="1">
      <c r="A372" s="14"/>
      <c r="B372" s="240"/>
      <c r="C372" s="241"/>
      <c r="D372" s="231" t="s">
        <v>149</v>
      </c>
      <c r="E372" s="242" t="s">
        <v>1</v>
      </c>
      <c r="F372" s="243" t="s">
        <v>348</v>
      </c>
      <c r="G372" s="241"/>
      <c r="H372" s="244">
        <v>40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149</v>
      </c>
      <c r="AU372" s="250" t="s">
        <v>147</v>
      </c>
      <c r="AV372" s="14" t="s">
        <v>147</v>
      </c>
      <c r="AW372" s="14" t="s">
        <v>30</v>
      </c>
      <c r="AX372" s="14" t="s">
        <v>73</v>
      </c>
      <c r="AY372" s="250" t="s">
        <v>139</v>
      </c>
    </row>
    <row r="373" s="15" customFormat="1">
      <c r="A373" s="15"/>
      <c r="B373" s="262"/>
      <c r="C373" s="263"/>
      <c r="D373" s="231" t="s">
        <v>149</v>
      </c>
      <c r="E373" s="264" t="s">
        <v>1</v>
      </c>
      <c r="F373" s="265" t="s">
        <v>170</v>
      </c>
      <c r="G373" s="263"/>
      <c r="H373" s="266">
        <v>41</v>
      </c>
      <c r="I373" s="267"/>
      <c r="J373" s="263"/>
      <c r="K373" s="263"/>
      <c r="L373" s="268"/>
      <c r="M373" s="269"/>
      <c r="N373" s="270"/>
      <c r="O373" s="270"/>
      <c r="P373" s="270"/>
      <c r="Q373" s="270"/>
      <c r="R373" s="270"/>
      <c r="S373" s="270"/>
      <c r="T373" s="27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2" t="s">
        <v>149</v>
      </c>
      <c r="AU373" s="272" t="s">
        <v>147</v>
      </c>
      <c r="AV373" s="15" t="s">
        <v>146</v>
      </c>
      <c r="AW373" s="15" t="s">
        <v>30</v>
      </c>
      <c r="AX373" s="15" t="s">
        <v>81</v>
      </c>
      <c r="AY373" s="272" t="s">
        <v>139</v>
      </c>
    </row>
    <row r="374" s="2" customFormat="1" ht="24.15" customHeight="1">
      <c r="A374" s="38"/>
      <c r="B374" s="39"/>
      <c r="C374" s="215" t="s">
        <v>349</v>
      </c>
      <c r="D374" s="215" t="s">
        <v>142</v>
      </c>
      <c r="E374" s="216" t="s">
        <v>350</v>
      </c>
      <c r="F374" s="217" t="s">
        <v>351</v>
      </c>
      <c r="G374" s="218" t="s">
        <v>174</v>
      </c>
      <c r="H374" s="219">
        <v>15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39</v>
      </c>
      <c r="O374" s="91"/>
      <c r="P374" s="225">
        <f>O374*H374</f>
        <v>0</v>
      </c>
      <c r="Q374" s="225">
        <v>0</v>
      </c>
      <c r="R374" s="225">
        <f>Q374*H374</f>
        <v>0</v>
      </c>
      <c r="S374" s="225">
        <v>0.017999999999999999</v>
      </c>
      <c r="T374" s="226">
        <f>S374*H374</f>
        <v>0.26999999999999996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146</v>
      </c>
      <c r="AT374" s="227" t="s">
        <v>142</v>
      </c>
      <c r="AU374" s="227" t="s">
        <v>147</v>
      </c>
      <c r="AY374" s="17" t="s">
        <v>139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147</v>
      </c>
      <c r="BK374" s="228">
        <f>ROUND(I374*H374,2)</f>
        <v>0</v>
      </c>
      <c r="BL374" s="17" t="s">
        <v>146</v>
      </c>
      <c r="BM374" s="227" t="s">
        <v>352</v>
      </c>
    </row>
    <row r="375" s="13" customFormat="1">
      <c r="A375" s="13"/>
      <c r="B375" s="229"/>
      <c r="C375" s="230"/>
      <c r="D375" s="231" t="s">
        <v>149</v>
      </c>
      <c r="E375" s="232" t="s">
        <v>1</v>
      </c>
      <c r="F375" s="233" t="s">
        <v>353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149</v>
      </c>
      <c r="AU375" s="239" t="s">
        <v>147</v>
      </c>
      <c r="AV375" s="13" t="s">
        <v>81</v>
      </c>
      <c r="AW375" s="13" t="s">
        <v>30</v>
      </c>
      <c r="AX375" s="13" t="s">
        <v>73</v>
      </c>
      <c r="AY375" s="239" t="s">
        <v>139</v>
      </c>
    </row>
    <row r="376" s="13" customFormat="1">
      <c r="A376" s="13"/>
      <c r="B376" s="229"/>
      <c r="C376" s="230"/>
      <c r="D376" s="231" t="s">
        <v>149</v>
      </c>
      <c r="E376" s="232" t="s">
        <v>1</v>
      </c>
      <c r="F376" s="233" t="s">
        <v>354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149</v>
      </c>
      <c r="AU376" s="239" t="s">
        <v>147</v>
      </c>
      <c r="AV376" s="13" t="s">
        <v>81</v>
      </c>
      <c r="AW376" s="13" t="s">
        <v>30</v>
      </c>
      <c r="AX376" s="13" t="s">
        <v>73</v>
      </c>
      <c r="AY376" s="239" t="s">
        <v>139</v>
      </c>
    </row>
    <row r="377" s="14" customFormat="1">
      <c r="A377" s="14"/>
      <c r="B377" s="240"/>
      <c r="C377" s="241"/>
      <c r="D377" s="231" t="s">
        <v>149</v>
      </c>
      <c r="E377" s="242" t="s">
        <v>1</v>
      </c>
      <c r="F377" s="243" t="s">
        <v>183</v>
      </c>
      <c r="G377" s="241"/>
      <c r="H377" s="244">
        <v>7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149</v>
      </c>
      <c r="AU377" s="250" t="s">
        <v>147</v>
      </c>
      <c r="AV377" s="14" t="s">
        <v>147</v>
      </c>
      <c r="AW377" s="14" t="s">
        <v>30</v>
      </c>
      <c r="AX377" s="14" t="s">
        <v>73</v>
      </c>
      <c r="AY377" s="250" t="s">
        <v>139</v>
      </c>
    </row>
    <row r="378" s="13" customFormat="1">
      <c r="A378" s="13"/>
      <c r="B378" s="229"/>
      <c r="C378" s="230"/>
      <c r="D378" s="231" t="s">
        <v>149</v>
      </c>
      <c r="E378" s="232" t="s">
        <v>1</v>
      </c>
      <c r="F378" s="233" t="s">
        <v>228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149</v>
      </c>
      <c r="AU378" s="239" t="s">
        <v>147</v>
      </c>
      <c r="AV378" s="13" t="s">
        <v>81</v>
      </c>
      <c r="AW378" s="13" t="s">
        <v>30</v>
      </c>
      <c r="AX378" s="13" t="s">
        <v>73</v>
      </c>
      <c r="AY378" s="239" t="s">
        <v>139</v>
      </c>
    </row>
    <row r="379" s="14" customFormat="1">
      <c r="A379" s="14"/>
      <c r="B379" s="240"/>
      <c r="C379" s="241"/>
      <c r="D379" s="231" t="s">
        <v>149</v>
      </c>
      <c r="E379" s="242" t="s">
        <v>1</v>
      </c>
      <c r="F379" s="243" t="s">
        <v>155</v>
      </c>
      <c r="G379" s="241"/>
      <c r="H379" s="244">
        <v>8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149</v>
      </c>
      <c r="AU379" s="250" t="s">
        <v>147</v>
      </c>
      <c r="AV379" s="14" t="s">
        <v>147</v>
      </c>
      <c r="AW379" s="14" t="s">
        <v>30</v>
      </c>
      <c r="AX379" s="14" t="s">
        <v>73</v>
      </c>
      <c r="AY379" s="250" t="s">
        <v>139</v>
      </c>
    </row>
    <row r="380" s="15" customFormat="1">
      <c r="A380" s="15"/>
      <c r="B380" s="262"/>
      <c r="C380" s="263"/>
      <c r="D380" s="231" t="s">
        <v>149</v>
      </c>
      <c r="E380" s="264" t="s">
        <v>1</v>
      </c>
      <c r="F380" s="265" t="s">
        <v>170</v>
      </c>
      <c r="G380" s="263"/>
      <c r="H380" s="266">
        <v>15</v>
      </c>
      <c r="I380" s="267"/>
      <c r="J380" s="263"/>
      <c r="K380" s="263"/>
      <c r="L380" s="268"/>
      <c r="M380" s="269"/>
      <c r="N380" s="270"/>
      <c r="O380" s="270"/>
      <c r="P380" s="270"/>
      <c r="Q380" s="270"/>
      <c r="R380" s="270"/>
      <c r="S380" s="270"/>
      <c r="T380" s="271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2" t="s">
        <v>149</v>
      </c>
      <c r="AU380" s="272" t="s">
        <v>147</v>
      </c>
      <c r="AV380" s="15" t="s">
        <v>146</v>
      </c>
      <c r="AW380" s="15" t="s">
        <v>30</v>
      </c>
      <c r="AX380" s="15" t="s">
        <v>81</v>
      </c>
      <c r="AY380" s="272" t="s">
        <v>139</v>
      </c>
    </row>
    <row r="381" s="2" customFormat="1" ht="24.15" customHeight="1">
      <c r="A381" s="38"/>
      <c r="B381" s="39"/>
      <c r="C381" s="215" t="s">
        <v>355</v>
      </c>
      <c r="D381" s="215" t="s">
        <v>142</v>
      </c>
      <c r="E381" s="216" t="s">
        <v>356</v>
      </c>
      <c r="F381" s="217" t="s">
        <v>357</v>
      </c>
      <c r="G381" s="218" t="s">
        <v>174</v>
      </c>
      <c r="H381" s="219">
        <v>250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0.001</v>
      </c>
      <c r="T381" s="226">
        <f>S381*H381</f>
        <v>0.25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146</v>
      </c>
      <c r="AT381" s="227" t="s">
        <v>142</v>
      </c>
      <c r="AU381" s="227" t="s">
        <v>147</v>
      </c>
      <c r="AY381" s="17" t="s">
        <v>139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147</v>
      </c>
      <c r="BK381" s="228">
        <f>ROUND(I381*H381,2)</f>
        <v>0</v>
      </c>
      <c r="BL381" s="17" t="s">
        <v>146</v>
      </c>
      <c r="BM381" s="227" t="s">
        <v>358</v>
      </c>
    </row>
    <row r="382" s="14" customFormat="1">
      <c r="A382" s="14"/>
      <c r="B382" s="240"/>
      <c r="C382" s="241"/>
      <c r="D382" s="231" t="s">
        <v>149</v>
      </c>
      <c r="E382" s="242" t="s">
        <v>1</v>
      </c>
      <c r="F382" s="243" t="s">
        <v>359</v>
      </c>
      <c r="G382" s="241"/>
      <c r="H382" s="244">
        <v>250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149</v>
      </c>
      <c r="AU382" s="250" t="s">
        <v>147</v>
      </c>
      <c r="AV382" s="14" t="s">
        <v>147</v>
      </c>
      <c r="AW382" s="14" t="s">
        <v>30</v>
      </c>
      <c r="AX382" s="14" t="s">
        <v>81</v>
      </c>
      <c r="AY382" s="250" t="s">
        <v>139</v>
      </c>
    </row>
    <row r="383" s="2" customFormat="1" ht="24.15" customHeight="1">
      <c r="A383" s="38"/>
      <c r="B383" s="39"/>
      <c r="C383" s="215" t="s">
        <v>360</v>
      </c>
      <c r="D383" s="215" t="s">
        <v>142</v>
      </c>
      <c r="E383" s="216" t="s">
        <v>361</v>
      </c>
      <c r="F383" s="217" t="s">
        <v>362</v>
      </c>
      <c r="G383" s="218" t="s">
        <v>174</v>
      </c>
      <c r="H383" s="219">
        <v>10</v>
      </c>
      <c r="I383" s="220"/>
      <c r="J383" s="221">
        <f>ROUND(I383*H383,2)</f>
        <v>0</v>
      </c>
      <c r="K383" s="222"/>
      <c r="L383" s="44"/>
      <c r="M383" s="223" t="s">
        <v>1</v>
      </c>
      <c r="N383" s="224" t="s">
        <v>39</v>
      </c>
      <c r="O383" s="91"/>
      <c r="P383" s="225">
        <f>O383*H383</f>
        <v>0</v>
      </c>
      <c r="Q383" s="225">
        <v>0</v>
      </c>
      <c r="R383" s="225">
        <f>Q383*H383</f>
        <v>0</v>
      </c>
      <c r="S383" s="225">
        <v>0.001</v>
      </c>
      <c r="T383" s="226">
        <f>S383*H383</f>
        <v>0.01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7" t="s">
        <v>146</v>
      </c>
      <c r="AT383" s="227" t="s">
        <v>142</v>
      </c>
      <c r="AU383" s="227" t="s">
        <v>147</v>
      </c>
      <c r="AY383" s="17" t="s">
        <v>139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7" t="s">
        <v>147</v>
      </c>
      <c r="BK383" s="228">
        <f>ROUND(I383*H383,2)</f>
        <v>0</v>
      </c>
      <c r="BL383" s="17" t="s">
        <v>146</v>
      </c>
      <c r="BM383" s="227" t="s">
        <v>363</v>
      </c>
    </row>
    <row r="384" s="14" customFormat="1">
      <c r="A384" s="14"/>
      <c r="B384" s="240"/>
      <c r="C384" s="241"/>
      <c r="D384" s="231" t="s">
        <v>149</v>
      </c>
      <c r="E384" s="242" t="s">
        <v>1</v>
      </c>
      <c r="F384" s="243" t="s">
        <v>207</v>
      </c>
      <c r="G384" s="241"/>
      <c r="H384" s="244">
        <v>10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149</v>
      </c>
      <c r="AU384" s="250" t="s">
        <v>147</v>
      </c>
      <c r="AV384" s="14" t="s">
        <v>147</v>
      </c>
      <c r="AW384" s="14" t="s">
        <v>30</v>
      </c>
      <c r="AX384" s="14" t="s">
        <v>81</v>
      </c>
      <c r="AY384" s="250" t="s">
        <v>139</v>
      </c>
    </row>
    <row r="385" s="2" customFormat="1" ht="24.15" customHeight="1">
      <c r="A385" s="38"/>
      <c r="B385" s="39"/>
      <c r="C385" s="215" t="s">
        <v>364</v>
      </c>
      <c r="D385" s="215" t="s">
        <v>142</v>
      </c>
      <c r="E385" s="216" t="s">
        <v>365</v>
      </c>
      <c r="F385" s="217" t="s">
        <v>366</v>
      </c>
      <c r="G385" s="218" t="s">
        <v>160</v>
      </c>
      <c r="H385" s="219">
        <v>75</v>
      </c>
      <c r="I385" s="220"/>
      <c r="J385" s="221">
        <f>ROUND(I385*H385,2)</f>
        <v>0</v>
      </c>
      <c r="K385" s="222"/>
      <c r="L385" s="44"/>
      <c r="M385" s="223" t="s">
        <v>1</v>
      </c>
      <c r="N385" s="224" t="s">
        <v>39</v>
      </c>
      <c r="O385" s="91"/>
      <c r="P385" s="225">
        <f>O385*H385</f>
        <v>0</v>
      </c>
      <c r="Q385" s="225">
        <v>0</v>
      </c>
      <c r="R385" s="225">
        <f>Q385*H385</f>
        <v>0</v>
      </c>
      <c r="S385" s="225">
        <v>0.00056999999999999998</v>
      </c>
      <c r="T385" s="226">
        <f>S385*H385</f>
        <v>0.042749999999999996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146</v>
      </c>
      <c r="AT385" s="227" t="s">
        <v>142</v>
      </c>
      <c r="AU385" s="227" t="s">
        <v>147</v>
      </c>
      <c r="AY385" s="17" t="s">
        <v>139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147</v>
      </c>
      <c r="BK385" s="228">
        <f>ROUND(I385*H385,2)</f>
        <v>0</v>
      </c>
      <c r="BL385" s="17" t="s">
        <v>146</v>
      </c>
      <c r="BM385" s="227" t="s">
        <v>367</v>
      </c>
    </row>
    <row r="386" s="13" customFormat="1">
      <c r="A386" s="13"/>
      <c r="B386" s="229"/>
      <c r="C386" s="230"/>
      <c r="D386" s="231" t="s">
        <v>149</v>
      </c>
      <c r="E386" s="232" t="s">
        <v>1</v>
      </c>
      <c r="F386" s="233" t="s">
        <v>368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149</v>
      </c>
      <c r="AU386" s="239" t="s">
        <v>147</v>
      </c>
      <c r="AV386" s="13" t="s">
        <v>81</v>
      </c>
      <c r="AW386" s="13" t="s">
        <v>30</v>
      </c>
      <c r="AX386" s="13" t="s">
        <v>73</v>
      </c>
      <c r="AY386" s="239" t="s">
        <v>139</v>
      </c>
    </row>
    <row r="387" s="14" customFormat="1">
      <c r="A387" s="14"/>
      <c r="B387" s="240"/>
      <c r="C387" s="241"/>
      <c r="D387" s="231" t="s">
        <v>149</v>
      </c>
      <c r="E387" s="242" t="s">
        <v>1</v>
      </c>
      <c r="F387" s="243" t="s">
        <v>369</v>
      </c>
      <c r="G387" s="241"/>
      <c r="H387" s="244">
        <v>75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149</v>
      </c>
      <c r="AU387" s="250" t="s">
        <v>147</v>
      </c>
      <c r="AV387" s="14" t="s">
        <v>147</v>
      </c>
      <c r="AW387" s="14" t="s">
        <v>30</v>
      </c>
      <c r="AX387" s="14" t="s">
        <v>81</v>
      </c>
      <c r="AY387" s="250" t="s">
        <v>139</v>
      </c>
    </row>
    <row r="388" s="2" customFormat="1" ht="24.15" customHeight="1">
      <c r="A388" s="38"/>
      <c r="B388" s="39"/>
      <c r="C388" s="215" t="s">
        <v>370</v>
      </c>
      <c r="D388" s="215" t="s">
        <v>142</v>
      </c>
      <c r="E388" s="216" t="s">
        <v>371</v>
      </c>
      <c r="F388" s="217" t="s">
        <v>372</v>
      </c>
      <c r="G388" s="218" t="s">
        <v>174</v>
      </c>
      <c r="H388" s="219">
        <v>6</v>
      </c>
      <c r="I388" s="220"/>
      <c r="J388" s="221">
        <f>ROUND(I388*H388,2)</f>
        <v>0</v>
      </c>
      <c r="K388" s="222"/>
      <c r="L388" s="44"/>
      <c r="M388" s="223" t="s">
        <v>1</v>
      </c>
      <c r="N388" s="224" t="s">
        <v>39</v>
      </c>
      <c r="O388" s="91"/>
      <c r="P388" s="225">
        <f>O388*H388</f>
        <v>0</v>
      </c>
      <c r="Q388" s="225">
        <v>0</v>
      </c>
      <c r="R388" s="225">
        <f>Q388*H388</f>
        <v>0</v>
      </c>
      <c r="S388" s="225">
        <v>0</v>
      </c>
      <c r="T388" s="22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7" t="s">
        <v>146</v>
      </c>
      <c r="AT388" s="227" t="s">
        <v>142</v>
      </c>
      <c r="AU388" s="227" t="s">
        <v>147</v>
      </c>
      <c r="AY388" s="17" t="s">
        <v>139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147</v>
      </c>
      <c r="BK388" s="228">
        <f>ROUND(I388*H388,2)</f>
        <v>0</v>
      </c>
      <c r="BL388" s="17" t="s">
        <v>146</v>
      </c>
      <c r="BM388" s="227" t="s">
        <v>373</v>
      </c>
    </row>
    <row r="389" s="14" customFormat="1">
      <c r="A389" s="14"/>
      <c r="B389" s="240"/>
      <c r="C389" s="241"/>
      <c r="D389" s="231" t="s">
        <v>149</v>
      </c>
      <c r="E389" s="242" t="s">
        <v>1</v>
      </c>
      <c r="F389" s="243" t="s">
        <v>176</v>
      </c>
      <c r="G389" s="241"/>
      <c r="H389" s="244">
        <v>6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149</v>
      </c>
      <c r="AU389" s="250" t="s">
        <v>147</v>
      </c>
      <c r="AV389" s="14" t="s">
        <v>147</v>
      </c>
      <c r="AW389" s="14" t="s">
        <v>30</v>
      </c>
      <c r="AX389" s="14" t="s">
        <v>81</v>
      </c>
      <c r="AY389" s="250" t="s">
        <v>139</v>
      </c>
    </row>
    <row r="390" s="2" customFormat="1" ht="37.8" customHeight="1">
      <c r="A390" s="38"/>
      <c r="B390" s="39"/>
      <c r="C390" s="215" t="s">
        <v>348</v>
      </c>
      <c r="D390" s="215" t="s">
        <v>142</v>
      </c>
      <c r="E390" s="216" t="s">
        <v>374</v>
      </c>
      <c r="F390" s="217" t="s">
        <v>375</v>
      </c>
      <c r="G390" s="218" t="s">
        <v>166</v>
      </c>
      <c r="H390" s="219">
        <v>14.378</v>
      </c>
      <c r="I390" s="220"/>
      <c r="J390" s="221">
        <f>ROUND(I390*H390,2)</f>
        <v>0</v>
      </c>
      <c r="K390" s="222"/>
      <c r="L390" s="44"/>
      <c r="M390" s="223" t="s">
        <v>1</v>
      </c>
      <c r="N390" s="224" t="s">
        <v>39</v>
      </c>
      <c r="O390" s="91"/>
      <c r="P390" s="225">
        <f>O390*H390</f>
        <v>0</v>
      </c>
      <c r="Q390" s="225">
        <v>0</v>
      </c>
      <c r="R390" s="225">
        <f>Q390*H390</f>
        <v>0</v>
      </c>
      <c r="S390" s="225">
        <v>0.045999999999999999</v>
      </c>
      <c r="T390" s="226">
        <f>S390*H390</f>
        <v>0.66138799999999998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7" t="s">
        <v>146</v>
      </c>
      <c r="AT390" s="227" t="s">
        <v>142</v>
      </c>
      <c r="AU390" s="227" t="s">
        <v>147</v>
      </c>
      <c r="AY390" s="17" t="s">
        <v>139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7" t="s">
        <v>147</v>
      </c>
      <c r="BK390" s="228">
        <f>ROUND(I390*H390,2)</f>
        <v>0</v>
      </c>
      <c r="BL390" s="17" t="s">
        <v>146</v>
      </c>
      <c r="BM390" s="227" t="s">
        <v>376</v>
      </c>
    </row>
    <row r="391" s="13" customFormat="1">
      <c r="A391" s="13"/>
      <c r="B391" s="229"/>
      <c r="C391" s="230"/>
      <c r="D391" s="231" t="s">
        <v>149</v>
      </c>
      <c r="E391" s="232" t="s">
        <v>1</v>
      </c>
      <c r="F391" s="233" t="s">
        <v>377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149</v>
      </c>
      <c r="AU391" s="239" t="s">
        <v>147</v>
      </c>
      <c r="AV391" s="13" t="s">
        <v>81</v>
      </c>
      <c r="AW391" s="13" t="s">
        <v>30</v>
      </c>
      <c r="AX391" s="13" t="s">
        <v>73</v>
      </c>
      <c r="AY391" s="239" t="s">
        <v>139</v>
      </c>
    </row>
    <row r="392" s="14" customFormat="1">
      <c r="A392" s="14"/>
      <c r="B392" s="240"/>
      <c r="C392" s="241"/>
      <c r="D392" s="231" t="s">
        <v>149</v>
      </c>
      <c r="E392" s="242" t="s">
        <v>1</v>
      </c>
      <c r="F392" s="243" t="s">
        <v>378</v>
      </c>
      <c r="G392" s="241"/>
      <c r="H392" s="244">
        <v>8.6180000000000003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149</v>
      </c>
      <c r="AU392" s="250" t="s">
        <v>147</v>
      </c>
      <c r="AV392" s="14" t="s">
        <v>147</v>
      </c>
      <c r="AW392" s="14" t="s">
        <v>30</v>
      </c>
      <c r="AX392" s="14" t="s">
        <v>73</v>
      </c>
      <c r="AY392" s="250" t="s">
        <v>139</v>
      </c>
    </row>
    <row r="393" s="13" customFormat="1">
      <c r="A393" s="13"/>
      <c r="B393" s="229"/>
      <c r="C393" s="230"/>
      <c r="D393" s="231" t="s">
        <v>149</v>
      </c>
      <c r="E393" s="232" t="s">
        <v>1</v>
      </c>
      <c r="F393" s="233" t="s">
        <v>213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149</v>
      </c>
      <c r="AU393" s="239" t="s">
        <v>147</v>
      </c>
      <c r="AV393" s="13" t="s">
        <v>81</v>
      </c>
      <c r="AW393" s="13" t="s">
        <v>30</v>
      </c>
      <c r="AX393" s="13" t="s">
        <v>73</v>
      </c>
      <c r="AY393" s="239" t="s">
        <v>139</v>
      </c>
    </row>
    <row r="394" s="14" customFormat="1">
      <c r="A394" s="14"/>
      <c r="B394" s="240"/>
      <c r="C394" s="241"/>
      <c r="D394" s="231" t="s">
        <v>149</v>
      </c>
      <c r="E394" s="242" t="s">
        <v>1</v>
      </c>
      <c r="F394" s="243" t="s">
        <v>214</v>
      </c>
      <c r="G394" s="241"/>
      <c r="H394" s="244">
        <v>5.7599999999999998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149</v>
      </c>
      <c r="AU394" s="250" t="s">
        <v>147</v>
      </c>
      <c r="AV394" s="14" t="s">
        <v>147</v>
      </c>
      <c r="AW394" s="14" t="s">
        <v>30</v>
      </c>
      <c r="AX394" s="14" t="s">
        <v>73</v>
      </c>
      <c r="AY394" s="250" t="s">
        <v>139</v>
      </c>
    </row>
    <row r="395" s="15" customFormat="1">
      <c r="A395" s="15"/>
      <c r="B395" s="262"/>
      <c r="C395" s="263"/>
      <c r="D395" s="231" t="s">
        <v>149</v>
      </c>
      <c r="E395" s="264" t="s">
        <v>1</v>
      </c>
      <c r="F395" s="265" t="s">
        <v>170</v>
      </c>
      <c r="G395" s="263"/>
      <c r="H395" s="266">
        <v>14.378</v>
      </c>
      <c r="I395" s="267"/>
      <c r="J395" s="263"/>
      <c r="K395" s="263"/>
      <c r="L395" s="268"/>
      <c r="M395" s="269"/>
      <c r="N395" s="270"/>
      <c r="O395" s="270"/>
      <c r="P395" s="270"/>
      <c r="Q395" s="270"/>
      <c r="R395" s="270"/>
      <c r="S395" s="270"/>
      <c r="T395" s="27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2" t="s">
        <v>149</v>
      </c>
      <c r="AU395" s="272" t="s">
        <v>147</v>
      </c>
      <c r="AV395" s="15" t="s">
        <v>146</v>
      </c>
      <c r="AW395" s="15" t="s">
        <v>30</v>
      </c>
      <c r="AX395" s="15" t="s">
        <v>81</v>
      </c>
      <c r="AY395" s="272" t="s">
        <v>139</v>
      </c>
    </row>
    <row r="396" s="2" customFormat="1" ht="24.15" customHeight="1">
      <c r="A396" s="38"/>
      <c r="B396" s="39"/>
      <c r="C396" s="215" t="s">
        <v>379</v>
      </c>
      <c r="D396" s="215" t="s">
        <v>142</v>
      </c>
      <c r="E396" s="216" t="s">
        <v>380</v>
      </c>
      <c r="F396" s="217" t="s">
        <v>381</v>
      </c>
      <c r="G396" s="218" t="s">
        <v>166</v>
      </c>
      <c r="H396" s="219">
        <v>9.3960000000000008</v>
      </c>
      <c r="I396" s="220"/>
      <c r="J396" s="221">
        <f>ROUND(I396*H396,2)</f>
        <v>0</v>
      </c>
      <c r="K396" s="222"/>
      <c r="L396" s="44"/>
      <c r="M396" s="223" t="s">
        <v>1</v>
      </c>
      <c r="N396" s="224" t="s">
        <v>39</v>
      </c>
      <c r="O396" s="91"/>
      <c r="P396" s="225">
        <f>O396*H396</f>
        <v>0</v>
      </c>
      <c r="Q396" s="225">
        <v>0</v>
      </c>
      <c r="R396" s="225">
        <f>Q396*H396</f>
        <v>0</v>
      </c>
      <c r="S396" s="225">
        <v>0.068000000000000005</v>
      </c>
      <c r="T396" s="226">
        <f>S396*H396</f>
        <v>0.63892800000000005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7" t="s">
        <v>146</v>
      </c>
      <c r="AT396" s="227" t="s">
        <v>142</v>
      </c>
      <c r="AU396" s="227" t="s">
        <v>147</v>
      </c>
      <c r="AY396" s="17" t="s">
        <v>139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147</v>
      </c>
      <c r="BK396" s="228">
        <f>ROUND(I396*H396,2)</f>
        <v>0</v>
      </c>
      <c r="BL396" s="17" t="s">
        <v>146</v>
      </c>
      <c r="BM396" s="227" t="s">
        <v>382</v>
      </c>
    </row>
    <row r="397" s="13" customFormat="1">
      <c r="A397" s="13"/>
      <c r="B397" s="229"/>
      <c r="C397" s="230"/>
      <c r="D397" s="231" t="s">
        <v>149</v>
      </c>
      <c r="E397" s="232" t="s">
        <v>1</v>
      </c>
      <c r="F397" s="233" t="s">
        <v>228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149</v>
      </c>
      <c r="AU397" s="239" t="s">
        <v>147</v>
      </c>
      <c r="AV397" s="13" t="s">
        <v>81</v>
      </c>
      <c r="AW397" s="13" t="s">
        <v>30</v>
      </c>
      <c r="AX397" s="13" t="s">
        <v>73</v>
      </c>
      <c r="AY397" s="239" t="s">
        <v>139</v>
      </c>
    </row>
    <row r="398" s="14" customFormat="1">
      <c r="A398" s="14"/>
      <c r="B398" s="240"/>
      <c r="C398" s="241"/>
      <c r="D398" s="231" t="s">
        <v>149</v>
      </c>
      <c r="E398" s="242" t="s">
        <v>1</v>
      </c>
      <c r="F398" s="243" t="s">
        <v>383</v>
      </c>
      <c r="G398" s="241"/>
      <c r="H398" s="244">
        <v>8.3379999999999992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149</v>
      </c>
      <c r="AU398" s="250" t="s">
        <v>147</v>
      </c>
      <c r="AV398" s="14" t="s">
        <v>147</v>
      </c>
      <c r="AW398" s="14" t="s">
        <v>30</v>
      </c>
      <c r="AX398" s="14" t="s">
        <v>73</v>
      </c>
      <c r="AY398" s="250" t="s">
        <v>139</v>
      </c>
    </row>
    <row r="399" s="13" customFormat="1">
      <c r="A399" s="13"/>
      <c r="B399" s="229"/>
      <c r="C399" s="230"/>
      <c r="D399" s="231" t="s">
        <v>149</v>
      </c>
      <c r="E399" s="232" t="s">
        <v>1</v>
      </c>
      <c r="F399" s="233" t="s">
        <v>384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149</v>
      </c>
      <c r="AU399" s="239" t="s">
        <v>147</v>
      </c>
      <c r="AV399" s="13" t="s">
        <v>81</v>
      </c>
      <c r="AW399" s="13" t="s">
        <v>30</v>
      </c>
      <c r="AX399" s="13" t="s">
        <v>73</v>
      </c>
      <c r="AY399" s="239" t="s">
        <v>139</v>
      </c>
    </row>
    <row r="400" s="14" customFormat="1">
      <c r="A400" s="14"/>
      <c r="B400" s="240"/>
      <c r="C400" s="241"/>
      <c r="D400" s="231" t="s">
        <v>149</v>
      </c>
      <c r="E400" s="242" t="s">
        <v>1</v>
      </c>
      <c r="F400" s="243" t="s">
        <v>216</v>
      </c>
      <c r="G400" s="241"/>
      <c r="H400" s="244">
        <v>1.0580000000000001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149</v>
      </c>
      <c r="AU400" s="250" t="s">
        <v>147</v>
      </c>
      <c r="AV400" s="14" t="s">
        <v>147</v>
      </c>
      <c r="AW400" s="14" t="s">
        <v>30</v>
      </c>
      <c r="AX400" s="14" t="s">
        <v>73</v>
      </c>
      <c r="AY400" s="250" t="s">
        <v>139</v>
      </c>
    </row>
    <row r="401" s="15" customFormat="1">
      <c r="A401" s="15"/>
      <c r="B401" s="262"/>
      <c r="C401" s="263"/>
      <c r="D401" s="231" t="s">
        <v>149</v>
      </c>
      <c r="E401" s="264" t="s">
        <v>1</v>
      </c>
      <c r="F401" s="265" t="s">
        <v>170</v>
      </c>
      <c r="G401" s="263"/>
      <c r="H401" s="266">
        <v>9.395999999999999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2" t="s">
        <v>149</v>
      </c>
      <c r="AU401" s="272" t="s">
        <v>147</v>
      </c>
      <c r="AV401" s="15" t="s">
        <v>146</v>
      </c>
      <c r="AW401" s="15" t="s">
        <v>30</v>
      </c>
      <c r="AX401" s="15" t="s">
        <v>81</v>
      </c>
      <c r="AY401" s="272" t="s">
        <v>139</v>
      </c>
    </row>
    <row r="402" s="12" customFormat="1" ht="22.8" customHeight="1">
      <c r="A402" s="12"/>
      <c r="B402" s="199"/>
      <c r="C402" s="200"/>
      <c r="D402" s="201" t="s">
        <v>72</v>
      </c>
      <c r="E402" s="213" t="s">
        <v>385</v>
      </c>
      <c r="F402" s="213" t="s">
        <v>386</v>
      </c>
      <c r="G402" s="200"/>
      <c r="H402" s="200"/>
      <c r="I402" s="203"/>
      <c r="J402" s="214">
        <f>BK402</f>
        <v>0</v>
      </c>
      <c r="K402" s="200"/>
      <c r="L402" s="205"/>
      <c r="M402" s="206"/>
      <c r="N402" s="207"/>
      <c r="O402" s="207"/>
      <c r="P402" s="208">
        <f>SUM(P403:P409)</f>
        <v>0</v>
      </c>
      <c r="Q402" s="207"/>
      <c r="R402" s="208">
        <f>SUM(R403:R409)</f>
        <v>0</v>
      </c>
      <c r="S402" s="207"/>
      <c r="T402" s="209">
        <f>SUM(T403:T409)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0" t="s">
        <v>81</v>
      </c>
      <c r="AT402" s="211" t="s">
        <v>72</v>
      </c>
      <c r="AU402" s="211" t="s">
        <v>81</v>
      </c>
      <c r="AY402" s="210" t="s">
        <v>139</v>
      </c>
      <c r="BK402" s="212">
        <f>SUM(BK403:BK409)</f>
        <v>0</v>
      </c>
    </row>
    <row r="403" s="2" customFormat="1" ht="24.15" customHeight="1">
      <c r="A403" s="38"/>
      <c r="B403" s="39"/>
      <c r="C403" s="215" t="s">
        <v>387</v>
      </c>
      <c r="D403" s="215" t="s">
        <v>142</v>
      </c>
      <c r="E403" s="216" t="s">
        <v>388</v>
      </c>
      <c r="F403" s="217" t="s">
        <v>389</v>
      </c>
      <c r="G403" s="218" t="s">
        <v>145</v>
      </c>
      <c r="H403" s="219">
        <v>5.3250000000000002</v>
      </c>
      <c r="I403" s="220"/>
      <c r="J403" s="221">
        <f>ROUND(I403*H403,2)</f>
        <v>0</v>
      </c>
      <c r="K403" s="222"/>
      <c r="L403" s="44"/>
      <c r="M403" s="223" t="s">
        <v>1</v>
      </c>
      <c r="N403" s="224" t="s">
        <v>39</v>
      </c>
      <c r="O403" s="91"/>
      <c r="P403" s="225">
        <f>O403*H403</f>
        <v>0</v>
      </c>
      <c r="Q403" s="225">
        <v>0</v>
      </c>
      <c r="R403" s="225">
        <f>Q403*H403</f>
        <v>0</v>
      </c>
      <c r="S403" s="225">
        <v>0</v>
      </c>
      <c r="T403" s="22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7" t="s">
        <v>146</v>
      </c>
      <c r="AT403" s="227" t="s">
        <v>142</v>
      </c>
      <c r="AU403" s="227" t="s">
        <v>147</v>
      </c>
      <c r="AY403" s="17" t="s">
        <v>139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17" t="s">
        <v>147</v>
      </c>
      <c r="BK403" s="228">
        <f>ROUND(I403*H403,2)</f>
        <v>0</v>
      </c>
      <c r="BL403" s="17" t="s">
        <v>146</v>
      </c>
      <c r="BM403" s="227" t="s">
        <v>390</v>
      </c>
    </row>
    <row r="404" s="2" customFormat="1" ht="33" customHeight="1">
      <c r="A404" s="38"/>
      <c r="B404" s="39"/>
      <c r="C404" s="215" t="s">
        <v>391</v>
      </c>
      <c r="D404" s="215" t="s">
        <v>142</v>
      </c>
      <c r="E404" s="216" t="s">
        <v>392</v>
      </c>
      <c r="F404" s="217" t="s">
        <v>393</v>
      </c>
      <c r="G404" s="218" t="s">
        <v>145</v>
      </c>
      <c r="H404" s="219">
        <v>10.65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146</v>
      </c>
      <c r="AT404" s="227" t="s">
        <v>142</v>
      </c>
      <c r="AU404" s="227" t="s">
        <v>147</v>
      </c>
      <c r="AY404" s="17" t="s">
        <v>139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147</v>
      </c>
      <c r="BK404" s="228">
        <f>ROUND(I404*H404,2)</f>
        <v>0</v>
      </c>
      <c r="BL404" s="17" t="s">
        <v>146</v>
      </c>
      <c r="BM404" s="227" t="s">
        <v>394</v>
      </c>
    </row>
    <row r="405" s="14" customFormat="1">
      <c r="A405" s="14"/>
      <c r="B405" s="240"/>
      <c r="C405" s="241"/>
      <c r="D405" s="231" t="s">
        <v>149</v>
      </c>
      <c r="E405" s="241"/>
      <c r="F405" s="243" t="s">
        <v>395</v>
      </c>
      <c r="G405" s="241"/>
      <c r="H405" s="244">
        <v>10.65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149</v>
      </c>
      <c r="AU405" s="250" t="s">
        <v>147</v>
      </c>
      <c r="AV405" s="14" t="s">
        <v>147</v>
      </c>
      <c r="AW405" s="14" t="s">
        <v>4</v>
      </c>
      <c r="AX405" s="14" t="s">
        <v>81</v>
      </c>
      <c r="AY405" s="250" t="s">
        <v>139</v>
      </c>
    </row>
    <row r="406" s="2" customFormat="1" ht="24.15" customHeight="1">
      <c r="A406" s="38"/>
      <c r="B406" s="39"/>
      <c r="C406" s="215" t="s">
        <v>396</v>
      </c>
      <c r="D406" s="215" t="s">
        <v>142</v>
      </c>
      <c r="E406" s="216" t="s">
        <v>397</v>
      </c>
      <c r="F406" s="217" t="s">
        <v>398</v>
      </c>
      <c r="G406" s="218" t="s">
        <v>145</v>
      </c>
      <c r="H406" s="219">
        <v>5.3250000000000002</v>
      </c>
      <c r="I406" s="220"/>
      <c r="J406" s="221">
        <f>ROUND(I406*H406,2)</f>
        <v>0</v>
      </c>
      <c r="K406" s="222"/>
      <c r="L406" s="44"/>
      <c r="M406" s="223" t="s">
        <v>1</v>
      </c>
      <c r="N406" s="224" t="s">
        <v>39</v>
      </c>
      <c r="O406" s="91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7" t="s">
        <v>146</v>
      </c>
      <c r="AT406" s="227" t="s">
        <v>142</v>
      </c>
      <c r="AU406" s="227" t="s">
        <v>147</v>
      </c>
      <c r="AY406" s="17" t="s">
        <v>139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7" t="s">
        <v>147</v>
      </c>
      <c r="BK406" s="228">
        <f>ROUND(I406*H406,2)</f>
        <v>0</v>
      </c>
      <c r="BL406" s="17" t="s">
        <v>146</v>
      </c>
      <c r="BM406" s="227" t="s">
        <v>399</v>
      </c>
    </row>
    <row r="407" s="2" customFormat="1" ht="24.15" customHeight="1">
      <c r="A407" s="38"/>
      <c r="B407" s="39"/>
      <c r="C407" s="215" t="s">
        <v>400</v>
      </c>
      <c r="D407" s="215" t="s">
        <v>142</v>
      </c>
      <c r="E407" s="216" t="s">
        <v>401</v>
      </c>
      <c r="F407" s="217" t="s">
        <v>402</v>
      </c>
      <c r="G407" s="218" t="s">
        <v>145</v>
      </c>
      <c r="H407" s="219">
        <v>101.175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</v>
      </c>
      <c r="T407" s="22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146</v>
      </c>
      <c r="AT407" s="227" t="s">
        <v>142</v>
      </c>
      <c r="AU407" s="227" t="s">
        <v>147</v>
      </c>
      <c r="AY407" s="17" t="s">
        <v>139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147</v>
      </c>
      <c r="BK407" s="228">
        <f>ROUND(I407*H407,2)</f>
        <v>0</v>
      </c>
      <c r="BL407" s="17" t="s">
        <v>146</v>
      </c>
      <c r="BM407" s="227" t="s">
        <v>403</v>
      </c>
    </row>
    <row r="408" s="14" customFormat="1">
      <c r="A408" s="14"/>
      <c r="B408" s="240"/>
      <c r="C408" s="241"/>
      <c r="D408" s="231" t="s">
        <v>149</v>
      </c>
      <c r="E408" s="241"/>
      <c r="F408" s="243" t="s">
        <v>404</v>
      </c>
      <c r="G408" s="241"/>
      <c r="H408" s="244">
        <v>101.175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149</v>
      </c>
      <c r="AU408" s="250" t="s">
        <v>147</v>
      </c>
      <c r="AV408" s="14" t="s">
        <v>147</v>
      </c>
      <c r="AW408" s="14" t="s">
        <v>4</v>
      </c>
      <c r="AX408" s="14" t="s">
        <v>81</v>
      </c>
      <c r="AY408" s="250" t="s">
        <v>139</v>
      </c>
    </row>
    <row r="409" s="2" customFormat="1" ht="33" customHeight="1">
      <c r="A409" s="38"/>
      <c r="B409" s="39"/>
      <c r="C409" s="215" t="s">
        <v>405</v>
      </c>
      <c r="D409" s="215" t="s">
        <v>142</v>
      </c>
      <c r="E409" s="216" t="s">
        <v>406</v>
      </c>
      <c r="F409" s="217" t="s">
        <v>407</v>
      </c>
      <c r="G409" s="218" t="s">
        <v>145</v>
      </c>
      <c r="H409" s="219">
        <v>5.3250000000000002</v>
      </c>
      <c r="I409" s="220"/>
      <c r="J409" s="221">
        <f>ROUND(I409*H409,2)</f>
        <v>0</v>
      </c>
      <c r="K409" s="222"/>
      <c r="L409" s="44"/>
      <c r="M409" s="223" t="s">
        <v>1</v>
      </c>
      <c r="N409" s="224" t="s">
        <v>39</v>
      </c>
      <c r="O409" s="91"/>
      <c r="P409" s="225">
        <f>O409*H409</f>
        <v>0</v>
      </c>
      <c r="Q409" s="225">
        <v>0</v>
      </c>
      <c r="R409" s="225">
        <f>Q409*H409</f>
        <v>0</v>
      </c>
      <c r="S409" s="225">
        <v>0</v>
      </c>
      <c r="T409" s="22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7" t="s">
        <v>146</v>
      </c>
      <c r="AT409" s="227" t="s">
        <v>142</v>
      </c>
      <c r="AU409" s="227" t="s">
        <v>147</v>
      </c>
      <c r="AY409" s="17" t="s">
        <v>139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147</v>
      </c>
      <c r="BK409" s="228">
        <f>ROUND(I409*H409,2)</f>
        <v>0</v>
      </c>
      <c r="BL409" s="17" t="s">
        <v>146</v>
      </c>
      <c r="BM409" s="227" t="s">
        <v>408</v>
      </c>
    </row>
    <row r="410" s="12" customFormat="1" ht="22.8" customHeight="1">
      <c r="A410" s="12"/>
      <c r="B410" s="199"/>
      <c r="C410" s="200"/>
      <c r="D410" s="201" t="s">
        <v>72</v>
      </c>
      <c r="E410" s="213" t="s">
        <v>409</v>
      </c>
      <c r="F410" s="213" t="s">
        <v>410</v>
      </c>
      <c r="G410" s="200"/>
      <c r="H410" s="200"/>
      <c r="I410" s="203"/>
      <c r="J410" s="214">
        <f>BK410</f>
        <v>0</v>
      </c>
      <c r="K410" s="200"/>
      <c r="L410" s="205"/>
      <c r="M410" s="206"/>
      <c r="N410" s="207"/>
      <c r="O410" s="207"/>
      <c r="P410" s="208">
        <f>SUM(P411:P412)</f>
        <v>0</v>
      </c>
      <c r="Q410" s="207"/>
      <c r="R410" s="208">
        <f>SUM(R411:R412)</f>
        <v>0</v>
      </c>
      <c r="S410" s="207"/>
      <c r="T410" s="209">
        <f>SUM(T411:T412)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0" t="s">
        <v>81</v>
      </c>
      <c r="AT410" s="211" t="s">
        <v>72</v>
      </c>
      <c r="AU410" s="211" t="s">
        <v>81</v>
      </c>
      <c r="AY410" s="210" t="s">
        <v>139</v>
      </c>
      <c r="BK410" s="212">
        <f>SUM(BK411:BK412)</f>
        <v>0</v>
      </c>
    </row>
    <row r="411" s="2" customFormat="1" ht="24.15" customHeight="1">
      <c r="A411" s="38"/>
      <c r="B411" s="39"/>
      <c r="C411" s="215" t="s">
        <v>411</v>
      </c>
      <c r="D411" s="215" t="s">
        <v>142</v>
      </c>
      <c r="E411" s="216" t="s">
        <v>412</v>
      </c>
      <c r="F411" s="217" t="s">
        <v>413</v>
      </c>
      <c r="G411" s="218" t="s">
        <v>145</v>
      </c>
      <c r="H411" s="219">
        <v>3.7160000000000002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39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256</v>
      </c>
      <c r="AT411" s="227" t="s">
        <v>142</v>
      </c>
      <c r="AU411" s="227" t="s">
        <v>147</v>
      </c>
      <c r="AY411" s="17" t="s">
        <v>139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147</v>
      </c>
      <c r="BK411" s="228">
        <f>ROUND(I411*H411,2)</f>
        <v>0</v>
      </c>
      <c r="BL411" s="17" t="s">
        <v>256</v>
      </c>
      <c r="BM411" s="227" t="s">
        <v>414</v>
      </c>
    </row>
    <row r="412" s="2" customFormat="1" ht="24.15" customHeight="1">
      <c r="A412" s="38"/>
      <c r="B412" s="39"/>
      <c r="C412" s="215" t="s">
        <v>415</v>
      </c>
      <c r="D412" s="215" t="s">
        <v>142</v>
      </c>
      <c r="E412" s="216" t="s">
        <v>416</v>
      </c>
      <c r="F412" s="217" t="s">
        <v>417</v>
      </c>
      <c r="G412" s="218" t="s">
        <v>145</v>
      </c>
      <c r="H412" s="219">
        <v>3.7160000000000002</v>
      </c>
      <c r="I412" s="220"/>
      <c r="J412" s="221">
        <f>ROUND(I412*H412,2)</f>
        <v>0</v>
      </c>
      <c r="K412" s="222"/>
      <c r="L412" s="44"/>
      <c r="M412" s="223" t="s">
        <v>1</v>
      </c>
      <c r="N412" s="224" t="s">
        <v>39</v>
      </c>
      <c r="O412" s="91"/>
      <c r="P412" s="225">
        <f>O412*H412</f>
        <v>0</v>
      </c>
      <c r="Q412" s="225">
        <v>0</v>
      </c>
      <c r="R412" s="225">
        <f>Q412*H412</f>
        <v>0</v>
      </c>
      <c r="S412" s="225">
        <v>0</v>
      </c>
      <c r="T412" s="22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146</v>
      </c>
      <c r="AT412" s="227" t="s">
        <v>142</v>
      </c>
      <c r="AU412" s="227" t="s">
        <v>147</v>
      </c>
      <c r="AY412" s="17" t="s">
        <v>139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147</v>
      </c>
      <c r="BK412" s="228">
        <f>ROUND(I412*H412,2)</f>
        <v>0</v>
      </c>
      <c r="BL412" s="17" t="s">
        <v>146</v>
      </c>
      <c r="BM412" s="227" t="s">
        <v>418</v>
      </c>
    </row>
    <row r="413" s="12" customFormat="1" ht="25.92" customHeight="1">
      <c r="A413" s="12"/>
      <c r="B413" s="199"/>
      <c r="C413" s="200"/>
      <c r="D413" s="201" t="s">
        <v>72</v>
      </c>
      <c r="E413" s="202" t="s">
        <v>419</v>
      </c>
      <c r="F413" s="202" t="s">
        <v>420</v>
      </c>
      <c r="G413" s="200"/>
      <c r="H413" s="200"/>
      <c r="I413" s="203"/>
      <c r="J413" s="204">
        <f>BK413</f>
        <v>0</v>
      </c>
      <c r="K413" s="200"/>
      <c r="L413" s="205"/>
      <c r="M413" s="206"/>
      <c r="N413" s="207"/>
      <c r="O413" s="207"/>
      <c r="P413" s="208">
        <f>P414+P444+P525+P598+P612+P677+P684+P692+P702+P720+P777+P1073+P1111+P1132+P1181+P1189+P1259+P1346+P1401+P1480+P1634+P1875</f>
        <v>0</v>
      </c>
      <c r="Q413" s="207"/>
      <c r="R413" s="208">
        <f>R414+R444+R525+R598+R612+R677+R684+R692+R702+R720+R777+R1073+R1111+R1132+R1181+R1189+R1259+R1346+R1401+R1480+R1634+R1875</f>
        <v>2.0637998499999997</v>
      </c>
      <c r="S413" s="207"/>
      <c r="T413" s="209">
        <f>T414+T444+T525+T598+T612+T677+T684+T692+T702+T720+T777+T1073+T1111+T1132+T1181+T1189+T1259+T1346+T1401+T1480+T1634+T1875</f>
        <v>1.54648159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0" t="s">
        <v>147</v>
      </c>
      <c r="AT413" s="211" t="s">
        <v>72</v>
      </c>
      <c r="AU413" s="211" t="s">
        <v>73</v>
      </c>
      <c r="AY413" s="210" t="s">
        <v>139</v>
      </c>
      <c r="BK413" s="212">
        <f>BK414+BK444+BK525+BK598+BK612+BK677+BK684+BK692+BK702+BK720+BK777+BK1073+BK1111+BK1132+BK1181+BK1189+BK1259+BK1346+BK1401+BK1480+BK1634+BK1875</f>
        <v>0</v>
      </c>
    </row>
    <row r="414" s="12" customFormat="1" ht="22.8" customHeight="1">
      <c r="A414" s="12"/>
      <c r="B414" s="199"/>
      <c r="C414" s="200"/>
      <c r="D414" s="201" t="s">
        <v>72</v>
      </c>
      <c r="E414" s="213" t="s">
        <v>421</v>
      </c>
      <c r="F414" s="213" t="s">
        <v>422</v>
      </c>
      <c r="G414" s="200"/>
      <c r="H414" s="200"/>
      <c r="I414" s="203"/>
      <c r="J414" s="214">
        <f>BK414</f>
        <v>0</v>
      </c>
      <c r="K414" s="200"/>
      <c r="L414" s="205"/>
      <c r="M414" s="206"/>
      <c r="N414" s="207"/>
      <c r="O414" s="207"/>
      <c r="P414" s="208">
        <f>SUM(P415:P443)</f>
        <v>0</v>
      </c>
      <c r="Q414" s="207"/>
      <c r="R414" s="208">
        <f>SUM(R415:R443)</f>
        <v>0.050263549999999997</v>
      </c>
      <c r="S414" s="207"/>
      <c r="T414" s="209">
        <f>SUM(T415:T443)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0" t="s">
        <v>147</v>
      </c>
      <c r="AT414" s="211" t="s">
        <v>72</v>
      </c>
      <c r="AU414" s="211" t="s">
        <v>81</v>
      </c>
      <c r="AY414" s="210" t="s">
        <v>139</v>
      </c>
      <c r="BK414" s="212">
        <f>SUM(BK415:BK443)</f>
        <v>0</v>
      </c>
    </row>
    <row r="415" s="2" customFormat="1" ht="24.15" customHeight="1">
      <c r="A415" s="38"/>
      <c r="B415" s="39"/>
      <c r="C415" s="215" t="s">
        <v>423</v>
      </c>
      <c r="D415" s="215" t="s">
        <v>142</v>
      </c>
      <c r="E415" s="216" t="s">
        <v>424</v>
      </c>
      <c r="F415" s="217" t="s">
        <v>425</v>
      </c>
      <c r="G415" s="218" t="s">
        <v>174</v>
      </c>
      <c r="H415" s="219">
        <v>7.6500000000000004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39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256</v>
      </c>
      <c r="AT415" s="227" t="s">
        <v>142</v>
      </c>
      <c r="AU415" s="227" t="s">
        <v>147</v>
      </c>
      <c r="AY415" s="17" t="s">
        <v>139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147</v>
      </c>
      <c r="BK415" s="228">
        <f>ROUND(I415*H415,2)</f>
        <v>0</v>
      </c>
      <c r="BL415" s="17" t="s">
        <v>256</v>
      </c>
      <c r="BM415" s="227" t="s">
        <v>426</v>
      </c>
    </row>
    <row r="416" s="13" customFormat="1">
      <c r="A416" s="13"/>
      <c r="B416" s="229"/>
      <c r="C416" s="230"/>
      <c r="D416" s="231" t="s">
        <v>149</v>
      </c>
      <c r="E416" s="232" t="s">
        <v>1</v>
      </c>
      <c r="F416" s="233" t="s">
        <v>427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149</v>
      </c>
      <c r="AU416" s="239" t="s">
        <v>147</v>
      </c>
      <c r="AV416" s="13" t="s">
        <v>81</v>
      </c>
      <c r="AW416" s="13" t="s">
        <v>30</v>
      </c>
      <c r="AX416" s="13" t="s">
        <v>73</v>
      </c>
      <c r="AY416" s="239" t="s">
        <v>139</v>
      </c>
    </row>
    <row r="417" s="14" customFormat="1">
      <c r="A417" s="14"/>
      <c r="B417" s="240"/>
      <c r="C417" s="241"/>
      <c r="D417" s="231" t="s">
        <v>149</v>
      </c>
      <c r="E417" s="242" t="s">
        <v>1</v>
      </c>
      <c r="F417" s="243" t="s">
        <v>428</v>
      </c>
      <c r="G417" s="241"/>
      <c r="H417" s="244">
        <v>7.6500000000000004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149</v>
      </c>
      <c r="AU417" s="250" t="s">
        <v>147</v>
      </c>
      <c r="AV417" s="14" t="s">
        <v>147</v>
      </c>
      <c r="AW417" s="14" t="s">
        <v>30</v>
      </c>
      <c r="AX417" s="14" t="s">
        <v>73</v>
      </c>
      <c r="AY417" s="250" t="s">
        <v>139</v>
      </c>
    </row>
    <row r="418" s="15" customFormat="1">
      <c r="A418" s="15"/>
      <c r="B418" s="262"/>
      <c r="C418" s="263"/>
      <c r="D418" s="231" t="s">
        <v>149</v>
      </c>
      <c r="E418" s="264" t="s">
        <v>1</v>
      </c>
      <c r="F418" s="265" t="s">
        <v>170</v>
      </c>
      <c r="G418" s="263"/>
      <c r="H418" s="266">
        <v>7.6500000000000004</v>
      </c>
      <c r="I418" s="267"/>
      <c r="J418" s="263"/>
      <c r="K418" s="263"/>
      <c r="L418" s="268"/>
      <c r="M418" s="269"/>
      <c r="N418" s="270"/>
      <c r="O418" s="270"/>
      <c r="P418" s="270"/>
      <c r="Q418" s="270"/>
      <c r="R418" s="270"/>
      <c r="S418" s="270"/>
      <c r="T418" s="27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2" t="s">
        <v>149</v>
      </c>
      <c r="AU418" s="272" t="s">
        <v>147</v>
      </c>
      <c r="AV418" s="15" t="s">
        <v>146</v>
      </c>
      <c r="AW418" s="15" t="s">
        <v>30</v>
      </c>
      <c r="AX418" s="15" t="s">
        <v>81</v>
      </c>
      <c r="AY418" s="272" t="s">
        <v>139</v>
      </c>
    </row>
    <row r="419" s="2" customFormat="1" ht="16.5" customHeight="1">
      <c r="A419" s="38"/>
      <c r="B419" s="39"/>
      <c r="C419" s="251" t="s">
        <v>429</v>
      </c>
      <c r="D419" s="251" t="s">
        <v>152</v>
      </c>
      <c r="E419" s="252" t="s">
        <v>430</v>
      </c>
      <c r="F419" s="253" t="s">
        <v>431</v>
      </c>
      <c r="G419" s="254" t="s">
        <v>174</v>
      </c>
      <c r="H419" s="255">
        <v>8.0329999999999995</v>
      </c>
      <c r="I419" s="256"/>
      <c r="J419" s="257">
        <f>ROUND(I419*H419,2)</f>
        <v>0</v>
      </c>
      <c r="K419" s="258"/>
      <c r="L419" s="259"/>
      <c r="M419" s="260" t="s">
        <v>1</v>
      </c>
      <c r="N419" s="261" t="s">
        <v>39</v>
      </c>
      <c r="O419" s="91"/>
      <c r="P419" s="225">
        <f>O419*H419</f>
        <v>0</v>
      </c>
      <c r="Q419" s="225">
        <v>0.00091</v>
      </c>
      <c r="R419" s="225">
        <f>Q419*H419</f>
        <v>0.0073100299999999995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333</v>
      </c>
      <c r="AT419" s="227" t="s">
        <v>152</v>
      </c>
      <c r="AU419" s="227" t="s">
        <v>147</v>
      </c>
      <c r="AY419" s="17" t="s">
        <v>139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147</v>
      </c>
      <c r="BK419" s="228">
        <f>ROUND(I419*H419,2)</f>
        <v>0</v>
      </c>
      <c r="BL419" s="17" t="s">
        <v>256</v>
      </c>
      <c r="BM419" s="227" t="s">
        <v>432</v>
      </c>
    </row>
    <row r="420" s="14" customFormat="1">
      <c r="A420" s="14"/>
      <c r="B420" s="240"/>
      <c r="C420" s="241"/>
      <c r="D420" s="231" t="s">
        <v>149</v>
      </c>
      <c r="E420" s="241"/>
      <c r="F420" s="243" t="s">
        <v>433</v>
      </c>
      <c r="G420" s="241"/>
      <c r="H420" s="244">
        <v>8.0329999999999995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149</v>
      </c>
      <c r="AU420" s="250" t="s">
        <v>147</v>
      </c>
      <c r="AV420" s="14" t="s">
        <v>147</v>
      </c>
      <c r="AW420" s="14" t="s">
        <v>4</v>
      </c>
      <c r="AX420" s="14" t="s">
        <v>81</v>
      </c>
      <c r="AY420" s="250" t="s">
        <v>139</v>
      </c>
    </row>
    <row r="421" s="2" customFormat="1" ht="24.15" customHeight="1">
      <c r="A421" s="38"/>
      <c r="B421" s="39"/>
      <c r="C421" s="215" t="s">
        <v>434</v>
      </c>
      <c r="D421" s="215" t="s">
        <v>142</v>
      </c>
      <c r="E421" s="216" t="s">
        <v>435</v>
      </c>
      <c r="F421" s="217" t="s">
        <v>436</v>
      </c>
      <c r="G421" s="218" t="s">
        <v>160</v>
      </c>
      <c r="H421" s="219">
        <v>7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256</v>
      </c>
      <c r="AT421" s="227" t="s">
        <v>142</v>
      </c>
      <c r="AU421" s="227" t="s">
        <v>147</v>
      </c>
      <c r="AY421" s="17" t="s">
        <v>139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147</v>
      </c>
      <c r="BK421" s="228">
        <f>ROUND(I421*H421,2)</f>
        <v>0</v>
      </c>
      <c r="BL421" s="17" t="s">
        <v>256</v>
      </c>
      <c r="BM421" s="227" t="s">
        <v>437</v>
      </c>
    </row>
    <row r="422" s="13" customFormat="1">
      <c r="A422" s="13"/>
      <c r="B422" s="229"/>
      <c r="C422" s="230"/>
      <c r="D422" s="231" t="s">
        <v>149</v>
      </c>
      <c r="E422" s="232" t="s">
        <v>1</v>
      </c>
      <c r="F422" s="233" t="s">
        <v>438</v>
      </c>
      <c r="G422" s="230"/>
      <c r="H422" s="232" t="s">
        <v>1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149</v>
      </c>
      <c r="AU422" s="239" t="s">
        <v>147</v>
      </c>
      <c r="AV422" s="13" t="s">
        <v>81</v>
      </c>
      <c r="AW422" s="13" t="s">
        <v>30</v>
      </c>
      <c r="AX422" s="13" t="s">
        <v>73</v>
      </c>
      <c r="AY422" s="239" t="s">
        <v>139</v>
      </c>
    </row>
    <row r="423" s="14" customFormat="1">
      <c r="A423" s="14"/>
      <c r="B423" s="240"/>
      <c r="C423" s="241"/>
      <c r="D423" s="231" t="s">
        <v>149</v>
      </c>
      <c r="E423" s="242" t="s">
        <v>1</v>
      </c>
      <c r="F423" s="243" t="s">
        <v>176</v>
      </c>
      <c r="G423" s="241"/>
      <c r="H423" s="244">
        <v>6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149</v>
      </c>
      <c r="AU423" s="250" t="s">
        <v>147</v>
      </c>
      <c r="AV423" s="14" t="s">
        <v>147</v>
      </c>
      <c r="AW423" s="14" t="s">
        <v>30</v>
      </c>
      <c r="AX423" s="14" t="s">
        <v>73</v>
      </c>
      <c r="AY423" s="250" t="s">
        <v>139</v>
      </c>
    </row>
    <row r="424" s="13" customFormat="1">
      <c r="A424" s="13"/>
      <c r="B424" s="229"/>
      <c r="C424" s="230"/>
      <c r="D424" s="231" t="s">
        <v>149</v>
      </c>
      <c r="E424" s="232" t="s">
        <v>1</v>
      </c>
      <c r="F424" s="233" t="s">
        <v>439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149</v>
      </c>
      <c r="AU424" s="239" t="s">
        <v>147</v>
      </c>
      <c r="AV424" s="13" t="s">
        <v>81</v>
      </c>
      <c r="AW424" s="13" t="s">
        <v>30</v>
      </c>
      <c r="AX424" s="13" t="s">
        <v>73</v>
      </c>
      <c r="AY424" s="239" t="s">
        <v>139</v>
      </c>
    </row>
    <row r="425" s="14" customFormat="1">
      <c r="A425" s="14"/>
      <c r="B425" s="240"/>
      <c r="C425" s="241"/>
      <c r="D425" s="231" t="s">
        <v>149</v>
      </c>
      <c r="E425" s="242" t="s">
        <v>1</v>
      </c>
      <c r="F425" s="243" t="s">
        <v>81</v>
      </c>
      <c r="G425" s="241"/>
      <c r="H425" s="244">
        <v>1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149</v>
      </c>
      <c r="AU425" s="250" t="s">
        <v>147</v>
      </c>
      <c r="AV425" s="14" t="s">
        <v>147</v>
      </c>
      <c r="AW425" s="14" t="s">
        <v>30</v>
      </c>
      <c r="AX425" s="14" t="s">
        <v>73</v>
      </c>
      <c r="AY425" s="250" t="s">
        <v>139</v>
      </c>
    </row>
    <row r="426" s="15" customFormat="1">
      <c r="A426" s="15"/>
      <c r="B426" s="262"/>
      <c r="C426" s="263"/>
      <c r="D426" s="231" t="s">
        <v>149</v>
      </c>
      <c r="E426" s="264" t="s">
        <v>1</v>
      </c>
      <c r="F426" s="265" t="s">
        <v>170</v>
      </c>
      <c r="G426" s="263"/>
      <c r="H426" s="266">
        <v>7</v>
      </c>
      <c r="I426" s="267"/>
      <c r="J426" s="263"/>
      <c r="K426" s="263"/>
      <c r="L426" s="268"/>
      <c r="M426" s="269"/>
      <c r="N426" s="270"/>
      <c r="O426" s="270"/>
      <c r="P426" s="270"/>
      <c r="Q426" s="270"/>
      <c r="R426" s="270"/>
      <c r="S426" s="270"/>
      <c r="T426" s="27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2" t="s">
        <v>149</v>
      </c>
      <c r="AU426" s="272" t="s">
        <v>147</v>
      </c>
      <c r="AV426" s="15" t="s">
        <v>146</v>
      </c>
      <c r="AW426" s="15" t="s">
        <v>30</v>
      </c>
      <c r="AX426" s="15" t="s">
        <v>81</v>
      </c>
      <c r="AY426" s="272" t="s">
        <v>139</v>
      </c>
    </row>
    <row r="427" s="2" customFormat="1" ht="16.5" customHeight="1">
      <c r="A427" s="38"/>
      <c r="B427" s="39"/>
      <c r="C427" s="251" t="s">
        <v>440</v>
      </c>
      <c r="D427" s="251" t="s">
        <v>152</v>
      </c>
      <c r="E427" s="252" t="s">
        <v>441</v>
      </c>
      <c r="F427" s="253" t="s">
        <v>442</v>
      </c>
      <c r="G427" s="254" t="s">
        <v>160</v>
      </c>
      <c r="H427" s="255">
        <v>6</v>
      </c>
      <c r="I427" s="256"/>
      <c r="J427" s="257">
        <f>ROUND(I427*H427,2)</f>
        <v>0</v>
      </c>
      <c r="K427" s="258"/>
      <c r="L427" s="259"/>
      <c r="M427" s="260" t="s">
        <v>1</v>
      </c>
      <c r="N427" s="261" t="s">
        <v>39</v>
      </c>
      <c r="O427" s="91"/>
      <c r="P427" s="225">
        <f>O427*H427</f>
        <v>0</v>
      </c>
      <c r="Q427" s="225">
        <v>4.0000000000000003E-05</v>
      </c>
      <c r="R427" s="225">
        <f>Q427*H427</f>
        <v>0.00024000000000000003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333</v>
      </c>
      <c r="AT427" s="227" t="s">
        <v>152</v>
      </c>
      <c r="AU427" s="227" t="s">
        <v>147</v>
      </c>
      <c r="AY427" s="17" t="s">
        <v>139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147</v>
      </c>
      <c r="BK427" s="228">
        <f>ROUND(I427*H427,2)</f>
        <v>0</v>
      </c>
      <c r="BL427" s="17" t="s">
        <v>256</v>
      </c>
      <c r="BM427" s="227" t="s">
        <v>443</v>
      </c>
    </row>
    <row r="428" s="14" customFormat="1">
      <c r="A428" s="14"/>
      <c r="B428" s="240"/>
      <c r="C428" s="241"/>
      <c r="D428" s="231" t="s">
        <v>149</v>
      </c>
      <c r="E428" s="241"/>
      <c r="F428" s="243" t="s">
        <v>444</v>
      </c>
      <c r="G428" s="241"/>
      <c r="H428" s="244">
        <v>6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149</v>
      </c>
      <c r="AU428" s="250" t="s">
        <v>147</v>
      </c>
      <c r="AV428" s="14" t="s">
        <v>147</v>
      </c>
      <c r="AW428" s="14" t="s">
        <v>4</v>
      </c>
      <c r="AX428" s="14" t="s">
        <v>81</v>
      </c>
      <c r="AY428" s="250" t="s">
        <v>139</v>
      </c>
    </row>
    <row r="429" s="2" customFormat="1" ht="16.5" customHeight="1">
      <c r="A429" s="38"/>
      <c r="B429" s="39"/>
      <c r="C429" s="251" t="s">
        <v>445</v>
      </c>
      <c r="D429" s="251" t="s">
        <v>152</v>
      </c>
      <c r="E429" s="252" t="s">
        <v>446</v>
      </c>
      <c r="F429" s="253" t="s">
        <v>447</v>
      </c>
      <c r="G429" s="254" t="s">
        <v>160</v>
      </c>
      <c r="H429" s="255">
        <v>1</v>
      </c>
      <c r="I429" s="256"/>
      <c r="J429" s="257">
        <f>ROUND(I429*H429,2)</f>
        <v>0</v>
      </c>
      <c r="K429" s="258"/>
      <c r="L429" s="259"/>
      <c r="M429" s="260" t="s">
        <v>1</v>
      </c>
      <c r="N429" s="261" t="s">
        <v>39</v>
      </c>
      <c r="O429" s="91"/>
      <c r="P429" s="225">
        <f>O429*H429</f>
        <v>0</v>
      </c>
      <c r="Q429" s="225">
        <v>3.0000000000000001E-05</v>
      </c>
      <c r="R429" s="225">
        <f>Q429*H429</f>
        <v>3.0000000000000001E-05</v>
      </c>
      <c r="S429" s="225">
        <v>0</v>
      </c>
      <c r="T429" s="22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7" t="s">
        <v>333</v>
      </c>
      <c r="AT429" s="227" t="s">
        <v>152</v>
      </c>
      <c r="AU429" s="227" t="s">
        <v>147</v>
      </c>
      <c r="AY429" s="17" t="s">
        <v>139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7" t="s">
        <v>147</v>
      </c>
      <c r="BK429" s="228">
        <f>ROUND(I429*H429,2)</f>
        <v>0</v>
      </c>
      <c r="BL429" s="17" t="s">
        <v>256</v>
      </c>
      <c r="BM429" s="227" t="s">
        <v>448</v>
      </c>
    </row>
    <row r="430" s="14" customFormat="1">
      <c r="A430" s="14"/>
      <c r="B430" s="240"/>
      <c r="C430" s="241"/>
      <c r="D430" s="231" t="s">
        <v>149</v>
      </c>
      <c r="E430" s="242" t="s">
        <v>1</v>
      </c>
      <c r="F430" s="243" t="s">
        <v>81</v>
      </c>
      <c r="G430" s="241"/>
      <c r="H430" s="244">
        <v>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149</v>
      </c>
      <c r="AU430" s="250" t="s">
        <v>147</v>
      </c>
      <c r="AV430" s="14" t="s">
        <v>147</v>
      </c>
      <c r="AW430" s="14" t="s">
        <v>30</v>
      </c>
      <c r="AX430" s="14" t="s">
        <v>81</v>
      </c>
      <c r="AY430" s="250" t="s">
        <v>139</v>
      </c>
    </row>
    <row r="431" s="2" customFormat="1" ht="33" customHeight="1">
      <c r="A431" s="38"/>
      <c r="B431" s="39"/>
      <c r="C431" s="215" t="s">
        <v>449</v>
      </c>
      <c r="D431" s="215" t="s">
        <v>142</v>
      </c>
      <c r="E431" s="216" t="s">
        <v>450</v>
      </c>
      <c r="F431" s="217" t="s">
        <v>451</v>
      </c>
      <c r="G431" s="218" t="s">
        <v>166</v>
      </c>
      <c r="H431" s="219">
        <v>3.1259999999999999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39</v>
      </c>
      <c r="O431" s="91"/>
      <c r="P431" s="225">
        <f>O431*H431</f>
        <v>0</v>
      </c>
      <c r="Q431" s="225">
        <v>0.0047299999999999998</v>
      </c>
      <c r="R431" s="225">
        <f>Q431*H431</f>
        <v>0.014785979999999999</v>
      </c>
      <c r="S431" s="225">
        <v>0</v>
      </c>
      <c r="T431" s="22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256</v>
      </c>
      <c r="AT431" s="227" t="s">
        <v>142</v>
      </c>
      <c r="AU431" s="227" t="s">
        <v>147</v>
      </c>
      <c r="AY431" s="17" t="s">
        <v>139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147</v>
      </c>
      <c r="BK431" s="228">
        <f>ROUND(I431*H431,2)</f>
        <v>0</v>
      </c>
      <c r="BL431" s="17" t="s">
        <v>256</v>
      </c>
      <c r="BM431" s="227" t="s">
        <v>452</v>
      </c>
    </row>
    <row r="432" s="13" customFormat="1">
      <c r="A432" s="13"/>
      <c r="B432" s="229"/>
      <c r="C432" s="230"/>
      <c r="D432" s="231" t="s">
        <v>149</v>
      </c>
      <c r="E432" s="232" t="s">
        <v>1</v>
      </c>
      <c r="F432" s="233" t="s">
        <v>453</v>
      </c>
      <c r="G432" s="230"/>
      <c r="H432" s="232" t="s">
        <v>1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9" t="s">
        <v>149</v>
      </c>
      <c r="AU432" s="239" t="s">
        <v>147</v>
      </c>
      <c r="AV432" s="13" t="s">
        <v>81</v>
      </c>
      <c r="AW432" s="13" t="s">
        <v>30</v>
      </c>
      <c r="AX432" s="13" t="s">
        <v>73</v>
      </c>
      <c r="AY432" s="239" t="s">
        <v>139</v>
      </c>
    </row>
    <row r="433" s="14" customFormat="1">
      <c r="A433" s="14"/>
      <c r="B433" s="240"/>
      <c r="C433" s="241"/>
      <c r="D433" s="231" t="s">
        <v>149</v>
      </c>
      <c r="E433" s="242" t="s">
        <v>1</v>
      </c>
      <c r="F433" s="243" t="s">
        <v>192</v>
      </c>
      <c r="G433" s="241"/>
      <c r="H433" s="244">
        <v>3.1259999999999999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149</v>
      </c>
      <c r="AU433" s="250" t="s">
        <v>147</v>
      </c>
      <c r="AV433" s="14" t="s">
        <v>147</v>
      </c>
      <c r="AW433" s="14" t="s">
        <v>30</v>
      </c>
      <c r="AX433" s="14" t="s">
        <v>73</v>
      </c>
      <c r="AY433" s="250" t="s">
        <v>139</v>
      </c>
    </row>
    <row r="434" s="15" customFormat="1">
      <c r="A434" s="15"/>
      <c r="B434" s="262"/>
      <c r="C434" s="263"/>
      <c r="D434" s="231" t="s">
        <v>149</v>
      </c>
      <c r="E434" s="264" t="s">
        <v>1</v>
      </c>
      <c r="F434" s="265" t="s">
        <v>170</v>
      </c>
      <c r="G434" s="263"/>
      <c r="H434" s="266">
        <v>3.1259999999999999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2" t="s">
        <v>149</v>
      </c>
      <c r="AU434" s="272" t="s">
        <v>147</v>
      </c>
      <c r="AV434" s="15" t="s">
        <v>146</v>
      </c>
      <c r="AW434" s="15" t="s">
        <v>30</v>
      </c>
      <c r="AX434" s="15" t="s">
        <v>81</v>
      </c>
      <c r="AY434" s="272" t="s">
        <v>139</v>
      </c>
    </row>
    <row r="435" s="2" customFormat="1" ht="24.15" customHeight="1">
      <c r="A435" s="38"/>
      <c r="B435" s="39"/>
      <c r="C435" s="215" t="s">
        <v>454</v>
      </c>
      <c r="D435" s="215" t="s">
        <v>142</v>
      </c>
      <c r="E435" s="216" t="s">
        <v>455</v>
      </c>
      <c r="F435" s="217" t="s">
        <v>456</v>
      </c>
      <c r="G435" s="218" t="s">
        <v>166</v>
      </c>
      <c r="H435" s="219">
        <v>5.8979999999999997</v>
      </c>
      <c r="I435" s="220"/>
      <c r="J435" s="221">
        <f>ROUND(I435*H435,2)</f>
        <v>0</v>
      </c>
      <c r="K435" s="222"/>
      <c r="L435" s="44"/>
      <c r="M435" s="223" t="s">
        <v>1</v>
      </c>
      <c r="N435" s="224" t="s">
        <v>39</v>
      </c>
      <c r="O435" s="91"/>
      <c r="P435" s="225">
        <f>O435*H435</f>
        <v>0</v>
      </c>
      <c r="Q435" s="225">
        <v>0.0047299999999999998</v>
      </c>
      <c r="R435" s="225">
        <f>Q435*H435</f>
        <v>0.027897539999999998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256</v>
      </c>
      <c r="AT435" s="227" t="s">
        <v>142</v>
      </c>
      <c r="AU435" s="227" t="s">
        <v>147</v>
      </c>
      <c r="AY435" s="17" t="s">
        <v>139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147</v>
      </c>
      <c r="BK435" s="228">
        <f>ROUND(I435*H435,2)</f>
        <v>0</v>
      </c>
      <c r="BL435" s="17" t="s">
        <v>256</v>
      </c>
      <c r="BM435" s="227" t="s">
        <v>457</v>
      </c>
    </row>
    <row r="436" s="13" customFormat="1">
      <c r="A436" s="13"/>
      <c r="B436" s="229"/>
      <c r="C436" s="230"/>
      <c r="D436" s="231" t="s">
        <v>149</v>
      </c>
      <c r="E436" s="232" t="s">
        <v>1</v>
      </c>
      <c r="F436" s="233" t="s">
        <v>458</v>
      </c>
      <c r="G436" s="230"/>
      <c r="H436" s="232" t="s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149</v>
      </c>
      <c r="AU436" s="239" t="s">
        <v>147</v>
      </c>
      <c r="AV436" s="13" t="s">
        <v>81</v>
      </c>
      <c r="AW436" s="13" t="s">
        <v>30</v>
      </c>
      <c r="AX436" s="13" t="s">
        <v>73</v>
      </c>
      <c r="AY436" s="239" t="s">
        <v>139</v>
      </c>
    </row>
    <row r="437" s="14" customFormat="1">
      <c r="A437" s="14"/>
      <c r="B437" s="240"/>
      <c r="C437" s="241"/>
      <c r="D437" s="231" t="s">
        <v>149</v>
      </c>
      <c r="E437" s="242" t="s">
        <v>1</v>
      </c>
      <c r="F437" s="243" t="s">
        <v>459</v>
      </c>
      <c r="G437" s="241"/>
      <c r="H437" s="244">
        <v>1.1479999999999999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149</v>
      </c>
      <c r="AU437" s="250" t="s">
        <v>147</v>
      </c>
      <c r="AV437" s="14" t="s">
        <v>147</v>
      </c>
      <c r="AW437" s="14" t="s">
        <v>30</v>
      </c>
      <c r="AX437" s="14" t="s">
        <v>73</v>
      </c>
      <c r="AY437" s="250" t="s">
        <v>139</v>
      </c>
    </row>
    <row r="438" s="13" customFormat="1">
      <c r="A438" s="13"/>
      <c r="B438" s="229"/>
      <c r="C438" s="230"/>
      <c r="D438" s="231" t="s">
        <v>149</v>
      </c>
      <c r="E438" s="232" t="s">
        <v>1</v>
      </c>
      <c r="F438" s="233" t="s">
        <v>460</v>
      </c>
      <c r="G438" s="230"/>
      <c r="H438" s="232" t="s">
        <v>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149</v>
      </c>
      <c r="AU438" s="239" t="s">
        <v>147</v>
      </c>
      <c r="AV438" s="13" t="s">
        <v>81</v>
      </c>
      <c r="AW438" s="13" t="s">
        <v>30</v>
      </c>
      <c r="AX438" s="13" t="s">
        <v>73</v>
      </c>
      <c r="AY438" s="239" t="s">
        <v>139</v>
      </c>
    </row>
    <row r="439" s="14" customFormat="1">
      <c r="A439" s="14"/>
      <c r="B439" s="240"/>
      <c r="C439" s="241"/>
      <c r="D439" s="231" t="s">
        <v>149</v>
      </c>
      <c r="E439" s="242" t="s">
        <v>1</v>
      </c>
      <c r="F439" s="243" t="s">
        <v>461</v>
      </c>
      <c r="G439" s="241"/>
      <c r="H439" s="244">
        <v>4.75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149</v>
      </c>
      <c r="AU439" s="250" t="s">
        <v>147</v>
      </c>
      <c r="AV439" s="14" t="s">
        <v>147</v>
      </c>
      <c r="AW439" s="14" t="s">
        <v>30</v>
      </c>
      <c r="AX439" s="14" t="s">
        <v>73</v>
      </c>
      <c r="AY439" s="250" t="s">
        <v>139</v>
      </c>
    </row>
    <row r="440" s="15" customFormat="1">
      <c r="A440" s="15"/>
      <c r="B440" s="262"/>
      <c r="C440" s="263"/>
      <c r="D440" s="231" t="s">
        <v>149</v>
      </c>
      <c r="E440" s="264" t="s">
        <v>1</v>
      </c>
      <c r="F440" s="265" t="s">
        <v>170</v>
      </c>
      <c r="G440" s="263"/>
      <c r="H440" s="266">
        <v>5.8979999999999997</v>
      </c>
      <c r="I440" s="267"/>
      <c r="J440" s="263"/>
      <c r="K440" s="263"/>
      <c r="L440" s="268"/>
      <c r="M440" s="269"/>
      <c r="N440" s="270"/>
      <c r="O440" s="270"/>
      <c r="P440" s="270"/>
      <c r="Q440" s="270"/>
      <c r="R440" s="270"/>
      <c r="S440" s="270"/>
      <c r="T440" s="27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2" t="s">
        <v>149</v>
      </c>
      <c r="AU440" s="272" t="s">
        <v>147</v>
      </c>
      <c r="AV440" s="15" t="s">
        <v>146</v>
      </c>
      <c r="AW440" s="15" t="s">
        <v>30</v>
      </c>
      <c r="AX440" s="15" t="s">
        <v>81</v>
      </c>
      <c r="AY440" s="272" t="s">
        <v>139</v>
      </c>
    </row>
    <row r="441" s="2" customFormat="1" ht="33" customHeight="1">
      <c r="A441" s="38"/>
      <c r="B441" s="39"/>
      <c r="C441" s="215" t="s">
        <v>462</v>
      </c>
      <c r="D441" s="215" t="s">
        <v>142</v>
      </c>
      <c r="E441" s="216" t="s">
        <v>463</v>
      </c>
      <c r="F441" s="217" t="s">
        <v>464</v>
      </c>
      <c r="G441" s="218" t="s">
        <v>145</v>
      </c>
      <c r="H441" s="219">
        <v>0.050000000000000003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256</v>
      </c>
      <c r="AT441" s="227" t="s">
        <v>142</v>
      </c>
      <c r="AU441" s="227" t="s">
        <v>147</v>
      </c>
      <c r="AY441" s="17" t="s">
        <v>139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147</v>
      </c>
      <c r="BK441" s="228">
        <f>ROUND(I441*H441,2)</f>
        <v>0</v>
      </c>
      <c r="BL441" s="17" t="s">
        <v>256</v>
      </c>
      <c r="BM441" s="227" t="s">
        <v>465</v>
      </c>
    </row>
    <row r="442" s="2" customFormat="1" ht="37.8" customHeight="1">
      <c r="A442" s="38"/>
      <c r="B442" s="39"/>
      <c r="C442" s="215" t="s">
        <v>466</v>
      </c>
      <c r="D442" s="215" t="s">
        <v>142</v>
      </c>
      <c r="E442" s="216" t="s">
        <v>467</v>
      </c>
      <c r="F442" s="217" t="s">
        <v>468</v>
      </c>
      <c r="G442" s="218" t="s">
        <v>145</v>
      </c>
      <c r="H442" s="219">
        <v>0.10000000000000001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39</v>
      </c>
      <c r="O442" s="91"/>
      <c r="P442" s="225">
        <f>O442*H442</f>
        <v>0</v>
      </c>
      <c r="Q442" s="225">
        <v>0</v>
      </c>
      <c r="R442" s="225">
        <f>Q442*H442</f>
        <v>0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256</v>
      </c>
      <c r="AT442" s="227" t="s">
        <v>142</v>
      </c>
      <c r="AU442" s="227" t="s">
        <v>147</v>
      </c>
      <c r="AY442" s="17" t="s">
        <v>139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147</v>
      </c>
      <c r="BK442" s="228">
        <f>ROUND(I442*H442,2)</f>
        <v>0</v>
      </c>
      <c r="BL442" s="17" t="s">
        <v>256</v>
      </c>
      <c r="BM442" s="227" t="s">
        <v>469</v>
      </c>
    </row>
    <row r="443" s="14" customFormat="1">
      <c r="A443" s="14"/>
      <c r="B443" s="240"/>
      <c r="C443" s="241"/>
      <c r="D443" s="231" t="s">
        <v>149</v>
      </c>
      <c r="E443" s="241"/>
      <c r="F443" s="243" t="s">
        <v>470</v>
      </c>
      <c r="G443" s="241"/>
      <c r="H443" s="244">
        <v>0.10000000000000001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149</v>
      </c>
      <c r="AU443" s="250" t="s">
        <v>147</v>
      </c>
      <c r="AV443" s="14" t="s">
        <v>147</v>
      </c>
      <c r="AW443" s="14" t="s">
        <v>4</v>
      </c>
      <c r="AX443" s="14" t="s">
        <v>81</v>
      </c>
      <c r="AY443" s="250" t="s">
        <v>139</v>
      </c>
    </row>
    <row r="444" s="12" customFormat="1" ht="22.8" customHeight="1">
      <c r="A444" s="12"/>
      <c r="B444" s="199"/>
      <c r="C444" s="200"/>
      <c r="D444" s="201" t="s">
        <v>72</v>
      </c>
      <c r="E444" s="213" t="s">
        <v>471</v>
      </c>
      <c r="F444" s="213" t="s">
        <v>472</v>
      </c>
      <c r="G444" s="200"/>
      <c r="H444" s="200"/>
      <c r="I444" s="203"/>
      <c r="J444" s="214">
        <f>BK444</f>
        <v>0</v>
      </c>
      <c r="K444" s="200"/>
      <c r="L444" s="205"/>
      <c r="M444" s="206"/>
      <c r="N444" s="207"/>
      <c r="O444" s="207"/>
      <c r="P444" s="208">
        <f>SUM(P445:P524)</f>
        <v>0</v>
      </c>
      <c r="Q444" s="207"/>
      <c r="R444" s="208">
        <f>SUM(R445:R524)</f>
        <v>0.017590000000000001</v>
      </c>
      <c r="S444" s="207"/>
      <c r="T444" s="209">
        <f>SUM(T445:T524)</f>
        <v>0.014579999999999999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0" t="s">
        <v>147</v>
      </c>
      <c r="AT444" s="211" t="s">
        <v>72</v>
      </c>
      <c r="AU444" s="211" t="s">
        <v>81</v>
      </c>
      <c r="AY444" s="210" t="s">
        <v>139</v>
      </c>
      <c r="BK444" s="212">
        <f>SUM(BK445:BK524)</f>
        <v>0</v>
      </c>
    </row>
    <row r="445" s="2" customFormat="1" ht="16.5" customHeight="1">
      <c r="A445" s="38"/>
      <c r="B445" s="39"/>
      <c r="C445" s="215" t="s">
        <v>473</v>
      </c>
      <c r="D445" s="215" t="s">
        <v>142</v>
      </c>
      <c r="E445" s="216" t="s">
        <v>474</v>
      </c>
      <c r="F445" s="217" t="s">
        <v>475</v>
      </c>
      <c r="G445" s="218" t="s">
        <v>160</v>
      </c>
      <c r="H445" s="219">
        <v>2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39</v>
      </c>
      <c r="O445" s="91"/>
      <c r="P445" s="225">
        <f>O445*H445</f>
        <v>0</v>
      </c>
      <c r="Q445" s="225">
        <v>0</v>
      </c>
      <c r="R445" s="225">
        <f>Q445*H445</f>
        <v>0</v>
      </c>
      <c r="S445" s="225">
        <v>0</v>
      </c>
      <c r="T445" s="22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146</v>
      </c>
      <c r="AT445" s="227" t="s">
        <v>142</v>
      </c>
      <c r="AU445" s="227" t="s">
        <v>147</v>
      </c>
      <c r="AY445" s="17" t="s">
        <v>139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147</v>
      </c>
      <c r="BK445" s="228">
        <f>ROUND(I445*H445,2)</f>
        <v>0</v>
      </c>
      <c r="BL445" s="17" t="s">
        <v>146</v>
      </c>
      <c r="BM445" s="227" t="s">
        <v>476</v>
      </c>
    </row>
    <row r="446" s="13" customFormat="1">
      <c r="A446" s="13"/>
      <c r="B446" s="229"/>
      <c r="C446" s="230"/>
      <c r="D446" s="231" t="s">
        <v>149</v>
      </c>
      <c r="E446" s="232" t="s">
        <v>1</v>
      </c>
      <c r="F446" s="233" t="s">
        <v>477</v>
      </c>
      <c r="G446" s="230"/>
      <c r="H446" s="232" t="s">
        <v>1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149</v>
      </c>
      <c r="AU446" s="239" t="s">
        <v>147</v>
      </c>
      <c r="AV446" s="13" t="s">
        <v>81</v>
      </c>
      <c r="AW446" s="13" t="s">
        <v>30</v>
      </c>
      <c r="AX446" s="13" t="s">
        <v>73</v>
      </c>
      <c r="AY446" s="239" t="s">
        <v>139</v>
      </c>
    </row>
    <row r="447" s="14" customFormat="1">
      <c r="A447" s="14"/>
      <c r="B447" s="240"/>
      <c r="C447" s="241"/>
      <c r="D447" s="231" t="s">
        <v>149</v>
      </c>
      <c r="E447" s="242" t="s">
        <v>1</v>
      </c>
      <c r="F447" s="243" t="s">
        <v>81</v>
      </c>
      <c r="G447" s="241"/>
      <c r="H447" s="244">
        <v>1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149</v>
      </c>
      <c r="AU447" s="250" t="s">
        <v>147</v>
      </c>
      <c r="AV447" s="14" t="s">
        <v>147</v>
      </c>
      <c r="AW447" s="14" t="s">
        <v>30</v>
      </c>
      <c r="AX447" s="14" t="s">
        <v>73</v>
      </c>
      <c r="AY447" s="250" t="s">
        <v>139</v>
      </c>
    </row>
    <row r="448" s="13" customFormat="1">
      <c r="A448" s="13"/>
      <c r="B448" s="229"/>
      <c r="C448" s="230"/>
      <c r="D448" s="231" t="s">
        <v>149</v>
      </c>
      <c r="E448" s="232" t="s">
        <v>1</v>
      </c>
      <c r="F448" s="233" t="s">
        <v>478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149</v>
      </c>
      <c r="AU448" s="239" t="s">
        <v>147</v>
      </c>
      <c r="AV448" s="13" t="s">
        <v>81</v>
      </c>
      <c r="AW448" s="13" t="s">
        <v>30</v>
      </c>
      <c r="AX448" s="13" t="s">
        <v>73</v>
      </c>
      <c r="AY448" s="239" t="s">
        <v>139</v>
      </c>
    </row>
    <row r="449" s="14" customFormat="1">
      <c r="A449" s="14"/>
      <c r="B449" s="240"/>
      <c r="C449" s="241"/>
      <c r="D449" s="231" t="s">
        <v>149</v>
      </c>
      <c r="E449" s="242" t="s">
        <v>1</v>
      </c>
      <c r="F449" s="243" t="s">
        <v>81</v>
      </c>
      <c r="G449" s="241"/>
      <c r="H449" s="244">
        <v>1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149</v>
      </c>
      <c r="AU449" s="250" t="s">
        <v>147</v>
      </c>
      <c r="AV449" s="14" t="s">
        <v>147</v>
      </c>
      <c r="AW449" s="14" t="s">
        <v>30</v>
      </c>
      <c r="AX449" s="14" t="s">
        <v>73</v>
      </c>
      <c r="AY449" s="250" t="s">
        <v>139</v>
      </c>
    </row>
    <row r="450" s="15" customFormat="1">
      <c r="A450" s="15"/>
      <c r="B450" s="262"/>
      <c r="C450" s="263"/>
      <c r="D450" s="231" t="s">
        <v>149</v>
      </c>
      <c r="E450" s="264" t="s">
        <v>1</v>
      </c>
      <c r="F450" s="265" t="s">
        <v>170</v>
      </c>
      <c r="G450" s="263"/>
      <c r="H450" s="266">
        <v>2</v>
      </c>
      <c r="I450" s="267"/>
      <c r="J450" s="263"/>
      <c r="K450" s="263"/>
      <c r="L450" s="268"/>
      <c r="M450" s="269"/>
      <c r="N450" s="270"/>
      <c r="O450" s="270"/>
      <c r="P450" s="270"/>
      <c r="Q450" s="270"/>
      <c r="R450" s="270"/>
      <c r="S450" s="270"/>
      <c r="T450" s="271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2" t="s">
        <v>149</v>
      </c>
      <c r="AU450" s="272" t="s">
        <v>147</v>
      </c>
      <c r="AV450" s="15" t="s">
        <v>146</v>
      </c>
      <c r="AW450" s="15" t="s">
        <v>30</v>
      </c>
      <c r="AX450" s="15" t="s">
        <v>81</v>
      </c>
      <c r="AY450" s="272" t="s">
        <v>139</v>
      </c>
    </row>
    <row r="451" s="2" customFormat="1" ht="16.5" customHeight="1">
      <c r="A451" s="38"/>
      <c r="B451" s="39"/>
      <c r="C451" s="215" t="s">
        <v>479</v>
      </c>
      <c r="D451" s="215" t="s">
        <v>142</v>
      </c>
      <c r="E451" s="216" t="s">
        <v>480</v>
      </c>
      <c r="F451" s="217" t="s">
        <v>481</v>
      </c>
      <c r="G451" s="218" t="s">
        <v>160</v>
      </c>
      <c r="H451" s="219">
        <v>1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256</v>
      </c>
      <c r="AT451" s="227" t="s">
        <v>142</v>
      </c>
      <c r="AU451" s="227" t="s">
        <v>147</v>
      </c>
      <c r="AY451" s="17" t="s">
        <v>139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147</v>
      </c>
      <c r="BK451" s="228">
        <f>ROUND(I451*H451,2)</f>
        <v>0</v>
      </c>
      <c r="BL451" s="17" t="s">
        <v>256</v>
      </c>
      <c r="BM451" s="227" t="s">
        <v>482</v>
      </c>
    </row>
    <row r="452" s="13" customFormat="1">
      <c r="A452" s="13"/>
      <c r="B452" s="229"/>
      <c r="C452" s="230"/>
      <c r="D452" s="231" t="s">
        <v>149</v>
      </c>
      <c r="E452" s="232" t="s">
        <v>1</v>
      </c>
      <c r="F452" s="233" t="s">
        <v>483</v>
      </c>
      <c r="G452" s="230"/>
      <c r="H452" s="232" t="s">
        <v>1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9" t="s">
        <v>149</v>
      </c>
      <c r="AU452" s="239" t="s">
        <v>147</v>
      </c>
      <c r="AV452" s="13" t="s">
        <v>81</v>
      </c>
      <c r="AW452" s="13" t="s">
        <v>30</v>
      </c>
      <c r="AX452" s="13" t="s">
        <v>73</v>
      </c>
      <c r="AY452" s="239" t="s">
        <v>139</v>
      </c>
    </row>
    <row r="453" s="14" customFormat="1">
      <c r="A453" s="14"/>
      <c r="B453" s="240"/>
      <c r="C453" s="241"/>
      <c r="D453" s="231" t="s">
        <v>149</v>
      </c>
      <c r="E453" s="242" t="s">
        <v>1</v>
      </c>
      <c r="F453" s="243" t="s">
        <v>81</v>
      </c>
      <c r="G453" s="241"/>
      <c r="H453" s="244">
        <v>1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149</v>
      </c>
      <c r="AU453" s="250" t="s">
        <v>147</v>
      </c>
      <c r="AV453" s="14" t="s">
        <v>147</v>
      </c>
      <c r="AW453" s="14" t="s">
        <v>30</v>
      </c>
      <c r="AX453" s="14" t="s">
        <v>73</v>
      </c>
      <c r="AY453" s="250" t="s">
        <v>139</v>
      </c>
    </row>
    <row r="454" s="15" customFormat="1">
      <c r="A454" s="15"/>
      <c r="B454" s="262"/>
      <c r="C454" s="263"/>
      <c r="D454" s="231" t="s">
        <v>149</v>
      </c>
      <c r="E454" s="264" t="s">
        <v>1</v>
      </c>
      <c r="F454" s="265" t="s">
        <v>170</v>
      </c>
      <c r="G454" s="263"/>
      <c r="H454" s="266">
        <v>1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2" t="s">
        <v>149</v>
      </c>
      <c r="AU454" s="272" t="s">
        <v>147</v>
      </c>
      <c r="AV454" s="15" t="s">
        <v>146</v>
      </c>
      <c r="AW454" s="15" t="s">
        <v>30</v>
      </c>
      <c r="AX454" s="15" t="s">
        <v>81</v>
      </c>
      <c r="AY454" s="272" t="s">
        <v>139</v>
      </c>
    </row>
    <row r="455" s="2" customFormat="1" ht="16.5" customHeight="1">
      <c r="A455" s="38"/>
      <c r="B455" s="39"/>
      <c r="C455" s="215" t="s">
        <v>484</v>
      </c>
      <c r="D455" s="215" t="s">
        <v>142</v>
      </c>
      <c r="E455" s="216" t="s">
        <v>485</v>
      </c>
      <c r="F455" s="217" t="s">
        <v>486</v>
      </c>
      <c r="G455" s="218" t="s">
        <v>160</v>
      </c>
      <c r="H455" s="219">
        <v>1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39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256</v>
      </c>
      <c r="AT455" s="227" t="s">
        <v>142</v>
      </c>
      <c r="AU455" s="227" t="s">
        <v>147</v>
      </c>
      <c r="AY455" s="17" t="s">
        <v>139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147</v>
      </c>
      <c r="BK455" s="228">
        <f>ROUND(I455*H455,2)</f>
        <v>0</v>
      </c>
      <c r="BL455" s="17" t="s">
        <v>256</v>
      </c>
      <c r="BM455" s="227" t="s">
        <v>487</v>
      </c>
    </row>
    <row r="456" s="13" customFormat="1">
      <c r="A456" s="13"/>
      <c r="B456" s="229"/>
      <c r="C456" s="230"/>
      <c r="D456" s="231" t="s">
        <v>149</v>
      </c>
      <c r="E456" s="232" t="s">
        <v>1</v>
      </c>
      <c r="F456" s="233" t="s">
        <v>230</v>
      </c>
      <c r="G456" s="230"/>
      <c r="H456" s="232" t="s">
        <v>1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9" t="s">
        <v>149</v>
      </c>
      <c r="AU456" s="239" t="s">
        <v>147</v>
      </c>
      <c r="AV456" s="13" t="s">
        <v>81</v>
      </c>
      <c r="AW456" s="13" t="s">
        <v>30</v>
      </c>
      <c r="AX456" s="13" t="s">
        <v>73</v>
      </c>
      <c r="AY456" s="239" t="s">
        <v>139</v>
      </c>
    </row>
    <row r="457" s="14" customFormat="1">
      <c r="A457" s="14"/>
      <c r="B457" s="240"/>
      <c r="C457" s="241"/>
      <c r="D457" s="231" t="s">
        <v>149</v>
      </c>
      <c r="E457" s="242" t="s">
        <v>1</v>
      </c>
      <c r="F457" s="243" t="s">
        <v>81</v>
      </c>
      <c r="G457" s="241"/>
      <c r="H457" s="244">
        <v>1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0" t="s">
        <v>149</v>
      </c>
      <c r="AU457" s="250" t="s">
        <v>147</v>
      </c>
      <c r="AV457" s="14" t="s">
        <v>147</v>
      </c>
      <c r="AW457" s="14" t="s">
        <v>30</v>
      </c>
      <c r="AX457" s="14" t="s">
        <v>81</v>
      </c>
      <c r="AY457" s="250" t="s">
        <v>139</v>
      </c>
    </row>
    <row r="458" s="2" customFormat="1" ht="16.5" customHeight="1">
      <c r="A458" s="38"/>
      <c r="B458" s="39"/>
      <c r="C458" s="215" t="s">
        <v>488</v>
      </c>
      <c r="D458" s="215" t="s">
        <v>142</v>
      </c>
      <c r="E458" s="216" t="s">
        <v>489</v>
      </c>
      <c r="F458" s="217" t="s">
        <v>490</v>
      </c>
      <c r="G458" s="218" t="s">
        <v>174</v>
      </c>
      <c r="H458" s="219">
        <v>6</v>
      </c>
      <c r="I458" s="220"/>
      <c r="J458" s="221">
        <f>ROUND(I458*H458,2)</f>
        <v>0</v>
      </c>
      <c r="K458" s="222"/>
      <c r="L458" s="44"/>
      <c r="M458" s="223" t="s">
        <v>1</v>
      </c>
      <c r="N458" s="224" t="s">
        <v>39</v>
      </c>
      <c r="O458" s="91"/>
      <c r="P458" s="225">
        <f>O458*H458</f>
        <v>0</v>
      </c>
      <c r="Q458" s="225">
        <v>0</v>
      </c>
      <c r="R458" s="225">
        <f>Q458*H458</f>
        <v>0</v>
      </c>
      <c r="S458" s="225">
        <v>0.0020999999999999999</v>
      </c>
      <c r="T458" s="226">
        <f>S458*H458</f>
        <v>0.0126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7" t="s">
        <v>256</v>
      </c>
      <c r="AT458" s="227" t="s">
        <v>142</v>
      </c>
      <c r="AU458" s="227" t="s">
        <v>147</v>
      </c>
      <c r="AY458" s="17" t="s">
        <v>139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147</v>
      </c>
      <c r="BK458" s="228">
        <f>ROUND(I458*H458,2)</f>
        <v>0</v>
      </c>
      <c r="BL458" s="17" t="s">
        <v>256</v>
      </c>
      <c r="BM458" s="227" t="s">
        <v>491</v>
      </c>
    </row>
    <row r="459" s="13" customFormat="1">
      <c r="A459" s="13"/>
      <c r="B459" s="229"/>
      <c r="C459" s="230"/>
      <c r="D459" s="231" t="s">
        <v>149</v>
      </c>
      <c r="E459" s="232" t="s">
        <v>1</v>
      </c>
      <c r="F459" s="233" t="s">
        <v>492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149</v>
      </c>
      <c r="AU459" s="239" t="s">
        <v>147</v>
      </c>
      <c r="AV459" s="13" t="s">
        <v>81</v>
      </c>
      <c r="AW459" s="13" t="s">
        <v>30</v>
      </c>
      <c r="AX459" s="13" t="s">
        <v>73</v>
      </c>
      <c r="AY459" s="239" t="s">
        <v>139</v>
      </c>
    </row>
    <row r="460" s="14" customFormat="1">
      <c r="A460" s="14"/>
      <c r="B460" s="240"/>
      <c r="C460" s="241"/>
      <c r="D460" s="231" t="s">
        <v>149</v>
      </c>
      <c r="E460" s="242" t="s">
        <v>1</v>
      </c>
      <c r="F460" s="243" t="s">
        <v>493</v>
      </c>
      <c r="G460" s="241"/>
      <c r="H460" s="244">
        <v>3.5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149</v>
      </c>
      <c r="AU460" s="250" t="s">
        <v>147</v>
      </c>
      <c r="AV460" s="14" t="s">
        <v>147</v>
      </c>
      <c r="AW460" s="14" t="s">
        <v>30</v>
      </c>
      <c r="AX460" s="14" t="s">
        <v>73</v>
      </c>
      <c r="AY460" s="250" t="s">
        <v>139</v>
      </c>
    </row>
    <row r="461" s="13" customFormat="1">
      <c r="A461" s="13"/>
      <c r="B461" s="229"/>
      <c r="C461" s="230"/>
      <c r="D461" s="231" t="s">
        <v>149</v>
      </c>
      <c r="E461" s="232" t="s">
        <v>1</v>
      </c>
      <c r="F461" s="233" t="s">
        <v>494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149</v>
      </c>
      <c r="AU461" s="239" t="s">
        <v>147</v>
      </c>
      <c r="AV461" s="13" t="s">
        <v>81</v>
      </c>
      <c r="AW461" s="13" t="s">
        <v>30</v>
      </c>
      <c r="AX461" s="13" t="s">
        <v>73</v>
      </c>
      <c r="AY461" s="239" t="s">
        <v>139</v>
      </c>
    </row>
    <row r="462" s="14" customFormat="1">
      <c r="A462" s="14"/>
      <c r="B462" s="240"/>
      <c r="C462" s="241"/>
      <c r="D462" s="231" t="s">
        <v>149</v>
      </c>
      <c r="E462" s="242" t="s">
        <v>1</v>
      </c>
      <c r="F462" s="243" t="s">
        <v>495</v>
      </c>
      <c r="G462" s="241"/>
      <c r="H462" s="244">
        <v>2.5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149</v>
      </c>
      <c r="AU462" s="250" t="s">
        <v>147</v>
      </c>
      <c r="AV462" s="14" t="s">
        <v>147</v>
      </c>
      <c r="AW462" s="14" t="s">
        <v>30</v>
      </c>
      <c r="AX462" s="14" t="s">
        <v>73</v>
      </c>
      <c r="AY462" s="250" t="s">
        <v>139</v>
      </c>
    </row>
    <row r="463" s="15" customFormat="1">
      <c r="A463" s="15"/>
      <c r="B463" s="262"/>
      <c r="C463" s="263"/>
      <c r="D463" s="231" t="s">
        <v>149</v>
      </c>
      <c r="E463" s="264" t="s">
        <v>1</v>
      </c>
      <c r="F463" s="265" t="s">
        <v>170</v>
      </c>
      <c r="G463" s="263"/>
      <c r="H463" s="266">
        <v>6</v>
      </c>
      <c r="I463" s="267"/>
      <c r="J463" s="263"/>
      <c r="K463" s="263"/>
      <c r="L463" s="268"/>
      <c r="M463" s="269"/>
      <c r="N463" s="270"/>
      <c r="O463" s="270"/>
      <c r="P463" s="270"/>
      <c r="Q463" s="270"/>
      <c r="R463" s="270"/>
      <c r="S463" s="270"/>
      <c r="T463" s="271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2" t="s">
        <v>149</v>
      </c>
      <c r="AU463" s="272" t="s">
        <v>147</v>
      </c>
      <c r="AV463" s="15" t="s">
        <v>146</v>
      </c>
      <c r="AW463" s="15" t="s">
        <v>30</v>
      </c>
      <c r="AX463" s="15" t="s">
        <v>81</v>
      </c>
      <c r="AY463" s="272" t="s">
        <v>139</v>
      </c>
    </row>
    <row r="464" s="2" customFormat="1" ht="16.5" customHeight="1">
      <c r="A464" s="38"/>
      <c r="B464" s="39"/>
      <c r="C464" s="215" t="s">
        <v>496</v>
      </c>
      <c r="D464" s="215" t="s">
        <v>142</v>
      </c>
      <c r="E464" s="216" t="s">
        <v>497</v>
      </c>
      <c r="F464" s="217" t="s">
        <v>498</v>
      </c>
      <c r="G464" s="218" t="s">
        <v>174</v>
      </c>
      <c r="H464" s="219">
        <v>1</v>
      </c>
      <c r="I464" s="220"/>
      <c r="J464" s="221">
        <f>ROUND(I464*H464,2)</f>
        <v>0</v>
      </c>
      <c r="K464" s="222"/>
      <c r="L464" s="44"/>
      <c r="M464" s="223" t="s">
        <v>1</v>
      </c>
      <c r="N464" s="224" t="s">
        <v>39</v>
      </c>
      <c r="O464" s="91"/>
      <c r="P464" s="225">
        <f>O464*H464</f>
        <v>0</v>
      </c>
      <c r="Q464" s="225">
        <v>0</v>
      </c>
      <c r="R464" s="225">
        <f>Q464*H464</f>
        <v>0</v>
      </c>
      <c r="S464" s="225">
        <v>0.00198</v>
      </c>
      <c r="T464" s="226">
        <f>S464*H464</f>
        <v>0.00198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256</v>
      </c>
      <c r="AT464" s="227" t="s">
        <v>142</v>
      </c>
      <c r="AU464" s="227" t="s">
        <v>147</v>
      </c>
      <c r="AY464" s="17" t="s">
        <v>139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147</v>
      </c>
      <c r="BK464" s="228">
        <f>ROUND(I464*H464,2)</f>
        <v>0</v>
      </c>
      <c r="BL464" s="17" t="s">
        <v>256</v>
      </c>
      <c r="BM464" s="227" t="s">
        <v>499</v>
      </c>
    </row>
    <row r="465" s="13" customFormat="1">
      <c r="A465" s="13"/>
      <c r="B465" s="229"/>
      <c r="C465" s="230"/>
      <c r="D465" s="231" t="s">
        <v>149</v>
      </c>
      <c r="E465" s="232" t="s">
        <v>1</v>
      </c>
      <c r="F465" s="233" t="s">
        <v>230</v>
      </c>
      <c r="G465" s="230"/>
      <c r="H465" s="232" t="s">
        <v>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149</v>
      </c>
      <c r="AU465" s="239" t="s">
        <v>147</v>
      </c>
      <c r="AV465" s="13" t="s">
        <v>81</v>
      </c>
      <c r="AW465" s="13" t="s">
        <v>30</v>
      </c>
      <c r="AX465" s="13" t="s">
        <v>73</v>
      </c>
      <c r="AY465" s="239" t="s">
        <v>139</v>
      </c>
    </row>
    <row r="466" s="14" customFormat="1">
      <c r="A466" s="14"/>
      <c r="B466" s="240"/>
      <c r="C466" s="241"/>
      <c r="D466" s="231" t="s">
        <v>149</v>
      </c>
      <c r="E466" s="242" t="s">
        <v>1</v>
      </c>
      <c r="F466" s="243" t="s">
        <v>81</v>
      </c>
      <c r="G466" s="241"/>
      <c r="H466" s="244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149</v>
      </c>
      <c r="AU466" s="250" t="s">
        <v>147</v>
      </c>
      <c r="AV466" s="14" t="s">
        <v>147</v>
      </c>
      <c r="AW466" s="14" t="s">
        <v>30</v>
      </c>
      <c r="AX466" s="14" t="s">
        <v>81</v>
      </c>
      <c r="AY466" s="250" t="s">
        <v>139</v>
      </c>
    </row>
    <row r="467" s="2" customFormat="1" ht="16.5" customHeight="1">
      <c r="A467" s="38"/>
      <c r="B467" s="39"/>
      <c r="C467" s="215" t="s">
        <v>500</v>
      </c>
      <c r="D467" s="215" t="s">
        <v>142</v>
      </c>
      <c r="E467" s="216" t="s">
        <v>501</v>
      </c>
      <c r="F467" s="217" t="s">
        <v>502</v>
      </c>
      <c r="G467" s="218" t="s">
        <v>160</v>
      </c>
      <c r="H467" s="219">
        <v>1</v>
      </c>
      <c r="I467" s="220"/>
      <c r="J467" s="221">
        <f>ROUND(I467*H467,2)</f>
        <v>0</v>
      </c>
      <c r="K467" s="222"/>
      <c r="L467" s="44"/>
      <c r="M467" s="223" t="s">
        <v>1</v>
      </c>
      <c r="N467" s="224" t="s">
        <v>39</v>
      </c>
      <c r="O467" s="91"/>
      <c r="P467" s="225">
        <f>O467*H467</f>
        <v>0</v>
      </c>
      <c r="Q467" s="225">
        <v>0.0017899999999999999</v>
      </c>
      <c r="R467" s="225">
        <f>Q467*H467</f>
        <v>0.0017899999999999999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256</v>
      </c>
      <c r="AT467" s="227" t="s">
        <v>142</v>
      </c>
      <c r="AU467" s="227" t="s">
        <v>147</v>
      </c>
      <c r="AY467" s="17" t="s">
        <v>139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147</v>
      </c>
      <c r="BK467" s="228">
        <f>ROUND(I467*H467,2)</f>
        <v>0</v>
      </c>
      <c r="BL467" s="17" t="s">
        <v>256</v>
      </c>
      <c r="BM467" s="227" t="s">
        <v>503</v>
      </c>
    </row>
    <row r="468" s="14" customFormat="1">
      <c r="A468" s="14"/>
      <c r="B468" s="240"/>
      <c r="C468" s="241"/>
      <c r="D468" s="231" t="s">
        <v>149</v>
      </c>
      <c r="E468" s="242" t="s">
        <v>1</v>
      </c>
      <c r="F468" s="243" t="s">
        <v>81</v>
      </c>
      <c r="G468" s="241"/>
      <c r="H468" s="244">
        <v>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149</v>
      </c>
      <c r="AU468" s="250" t="s">
        <v>147</v>
      </c>
      <c r="AV468" s="14" t="s">
        <v>147</v>
      </c>
      <c r="AW468" s="14" t="s">
        <v>30</v>
      </c>
      <c r="AX468" s="14" t="s">
        <v>81</v>
      </c>
      <c r="AY468" s="250" t="s">
        <v>139</v>
      </c>
    </row>
    <row r="469" s="2" customFormat="1" ht="16.5" customHeight="1">
      <c r="A469" s="38"/>
      <c r="B469" s="39"/>
      <c r="C469" s="215" t="s">
        <v>504</v>
      </c>
      <c r="D469" s="215" t="s">
        <v>142</v>
      </c>
      <c r="E469" s="216" t="s">
        <v>505</v>
      </c>
      <c r="F469" s="217" t="s">
        <v>506</v>
      </c>
      <c r="G469" s="218" t="s">
        <v>160</v>
      </c>
      <c r="H469" s="219">
        <v>2</v>
      </c>
      <c r="I469" s="220"/>
      <c r="J469" s="221">
        <f>ROUND(I469*H469,2)</f>
        <v>0</v>
      </c>
      <c r="K469" s="222"/>
      <c r="L469" s="44"/>
      <c r="M469" s="223" t="s">
        <v>1</v>
      </c>
      <c r="N469" s="224" t="s">
        <v>39</v>
      </c>
      <c r="O469" s="91"/>
      <c r="P469" s="225">
        <f>O469*H469</f>
        <v>0</v>
      </c>
      <c r="Q469" s="225">
        <v>0.001</v>
      </c>
      <c r="R469" s="225">
        <f>Q469*H469</f>
        <v>0.002</v>
      </c>
      <c r="S469" s="225">
        <v>0</v>
      </c>
      <c r="T469" s="22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7" t="s">
        <v>256</v>
      </c>
      <c r="AT469" s="227" t="s">
        <v>142</v>
      </c>
      <c r="AU469" s="227" t="s">
        <v>147</v>
      </c>
      <c r="AY469" s="17" t="s">
        <v>139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7" t="s">
        <v>147</v>
      </c>
      <c r="BK469" s="228">
        <f>ROUND(I469*H469,2)</f>
        <v>0</v>
      </c>
      <c r="BL469" s="17" t="s">
        <v>256</v>
      </c>
      <c r="BM469" s="227" t="s">
        <v>507</v>
      </c>
    </row>
    <row r="470" s="14" customFormat="1">
      <c r="A470" s="14"/>
      <c r="B470" s="240"/>
      <c r="C470" s="241"/>
      <c r="D470" s="231" t="s">
        <v>149</v>
      </c>
      <c r="E470" s="242" t="s">
        <v>1</v>
      </c>
      <c r="F470" s="243" t="s">
        <v>284</v>
      </c>
      <c r="G470" s="241"/>
      <c r="H470" s="244">
        <v>2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149</v>
      </c>
      <c r="AU470" s="250" t="s">
        <v>147</v>
      </c>
      <c r="AV470" s="14" t="s">
        <v>147</v>
      </c>
      <c r="AW470" s="14" t="s">
        <v>30</v>
      </c>
      <c r="AX470" s="14" t="s">
        <v>81</v>
      </c>
      <c r="AY470" s="250" t="s">
        <v>139</v>
      </c>
    </row>
    <row r="471" s="2" customFormat="1" ht="16.5" customHeight="1">
      <c r="A471" s="38"/>
      <c r="B471" s="39"/>
      <c r="C471" s="215" t="s">
        <v>508</v>
      </c>
      <c r="D471" s="215" t="s">
        <v>142</v>
      </c>
      <c r="E471" s="216" t="s">
        <v>509</v>
      </c>
      <c r="F471" s="217" t="s">
        <v>510</v>
      </c>
      <c r="G471" s="218" t="s">
        <v>174</v>
      </c>
      <c r="H471" s="219">
        <v>8</v>
      </c>
      <c r="I471" s="220"/>
      <c r="J471" s="221">
        <f>ROUND(I471*H471,2)</f>
        <v>0</v>
      </c>
      <c r="K471" s="222"/>
      <c r="L471" s="44"/>
      <c r="M471" s="223" t="s">
        <v>1</v>
      </c>
      <c r="N471" s="224" t="s">
        <v>39</v>
      </c>
      <c r="O471" s="91"/>
      <c r="P471" s="225">
        <f>O471*H471</f>
        <v>0</v>
      </c>
      <c r="Q471" s="225">
        <v>0.00042999999999999999</v>
      </c>
      <c r="R471" s="225">
        <f>Q471*H471</f>
        <v>0.0034399999999999999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256</v>
      </c>
      <c r="AT471" s="227" t="s">
        <v>142</v>
      </c>
      <c r="AU471" s="227" t="s">
        <v>147</v>
      </c>
      <c r="AY471" s="17" t="s">
        <v>139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147</v>
      </c>
      <c r="BK471" s="228">
        <f>ROUND(I471*H471,2)</f>
        <v>0</v>
      </c>
      <c r="BL471" s="17" t="s">
        <v>256</v>
      </c>
      <c r="BM471" s="227" t="s">
        <v>511</v>
      </c>
    </row>
    <row r="472" s="13" customFormat="1">
      <c r="A472" s="13"/>
      <c r="B472" s="229"/>
      <c r="C472" s="230"/>
      <c r="D472" s="231" t="s">
        <v>149</v>
      </c>
      <c r="E472" s="232" t="s">
        <v>1</v>
      </c>
      <c r="F472" s="233" t="s">
        <v>512</v>
      </c>
      <c r="G472" s="230"/>
      <c r="H472" s="232" t="s">
        <v>1</v>
      </c>
      <c r="I472" s="234"/>
      <c r="J472" s="230"/>
      <c r="K472" s="230"/>
      <c r="L472" s="235"/>
      <c r="M472" s="236"/>
      <c r="N472" s="237"/>
      <c r="O472" s="237"/>
      <c r="P472" s="237"/>
      <c r="Q472" s="237"/>
      <c r="R472" s="237"/>
      <c r="S472" s="237"/>
      <c r="T472" s="23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9" t="s">
        <v>149</v>
      </c>
      <c r="AU472" s="239" t="s">
        <v>147</v>
      </c>
      <c r="AV472" s="13" t="s">
        <v>81</v>
      </c>
      <c r="AW472" s="13" t="s">
        <v>30</v>
      </c>
      <c r="AX472" s="13" t="s">
        <v>73</v>
      </c>
      <c r="AY472" s="239" t="s">
        <v>139</v>
      </c>
    </row>
    <row r="473" s="14" customFormat="1">
      <c r="A473" s="14"/>
      <c r="B473" s="240"/>
      <c r="C473" s="241"/>
      <c r="D473" s="231" t="s">
        <v>149</v>
      </c>
      <c r="E473" s="242" t="s">
        <v>1</v>
      </c>
      <c r="F473" s="243" t="s">
        <v>147</v>
      </c>
      <c r="G473" s="241"/>
      <c r="H473" s="244">
        <v>2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149</v>
      </c>
      <c r="AU473" s="250" t="s">
        <v>147</v>
      </c>
      <c r="AV473" s="14" t="s">
        <v>147</v>
      </c>
      <c r="AW473" s="14" t="s">
        <v>30</v>
      </c>
      <c r="AX473" s="14" t="s">
        <v>73</v>
      </c>
      <c r="AY473" s="250" t="s">
        <v>139</v>
      </c>
    </row>
    <row r="474" s="13" customFormat="1">
      <c r="A474" s="13"/>
      <c r="B474" s="229"/>
      <c r="C474" s="230"/>
      <c r="D474" s="231" t="s">
        <v>149</v>
      </c>
      <c r="E474" s="232" t="s">
        <v>1</v>
      </c>
      <c r="F474" s="233" t="s">
        <v>513</v>
      </c>
      <c r="G474" s="230"/>
      <c r="H474" s="232" t="s">
        <v>1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149</v>
      </c>
      <c r="AU474" s="239" t="s">
        <v>147</v>
      </c>
      <c r="AV474" s="13" t="s">
        <v>81</v>
      </c>
      <c r="AW474" s="13" t="s">
        <v>30</v>
      </c>
      <c r="AX474" s="13" t="s">
        <v>73</v>
      </c>
      <c r="AY474" s="239" t="s">
        <v>139</v>
      </c>
    </row>
    <row r="475" s="14" customFormat="1">
      <c r="A475" s="14"/>
      <c r="B475" s="240"/>
      <c r="C475" s="241"/>
      <c r="D475" s="231" t="s">
        <v>149</v>
      </c>
      <c r="E475" s="242" t="s">
        <v>1</v>
      </c>
      <c r="F475" s="243" t="s">
        <v>176</v>
      </c>
      <c r="G475" s="241"/>
      <c r="H475" s="244">
        <v>6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149</v>
      </c>
      <c r="AU475" s="250" t="s">
        <v>147</v>
      </c>
      <c r="AV475" s="14" t="s">
        <v>147</v>
      </c>
      <c r="AW475" s="14" t="s">
        <v>30</v>
      </c>
      <c r="AX475" s="14" t="s">
        <v>73</v>
      </c>
      <c r="AY475" s="250" t="s">
        <v>139</v>
      </c>
    </row>
    <row r="476" s="15" customFormat="1">
      <c r="A476" s="15"/>
      <c r="B476" s="262"/>
      <c r="C476" s="263"/>
      <c r="D476" s="231" t="s">
        <v>149</v>
      </c>
      <c r="E476" s="264" t="s">
        <v>1</v>
      </c>
      <c r="F476" s="265" t="s">
        <v>170</v>
      </c>
      <c r="G476" s="263"/>
      <c r="H476" s="266">
        <v>8</v>
      </c>
      <c r="I476" s="267"/>
      <c r="J476" s="263"/>
      <c r="K476" s="263"/>
      <c r="L476" s="268"/>
      <c r="M476" s="269"/>
      <c r="N476" s="270"/>
      <c r="O476" s="270"/>
      <c r="P476" s="270"/>
      <c r="Q476" s="270"/>
      <c r="R476" s="270"/>
      <c r="S476" s="270"/>
      <c r="T476" s="271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2" t="s">
        <v>149</v>
      </c>
      <c r="AU476" s="272" t="s">
        <v>147</v>
      </c>
      <c r="AV476" s="15" t="s">
        <v>146</v>
      </c>
      <c r="AW476" s="15" t="s">
        <v>30</v>
      </c>
      <c r="AX476" s="15" t="s">
        <v>81</v>
      </c>
      <c r="AY476" s="272" t="s">
        <v>139</v>
      </c>
    </row>
    <row r="477" s="2" customFormat="1" ht="16.5" customHeight="1">
      <c r="A477" s="38"/>
      <c r="B477" s="39"/>
      <c r="C477" s="215" t="s">
        <v>514</v>
      </c>
      <c r="D477" s="215" t="s">
        <v>142</v>
      </c>
      <c r="E477" s="216" t="s">
        <v>515</v>
      </c>
      <c r="F477" s="217" t="s">
        <v>516</v>
      </c>
      <c r="G477" s="218" t="s">
        <v>174</v>
      </c>
      <c r="H477" s="219">
        <v>3</v>
      </c>
      <c r="I477" s="220"/>
      <c r="J477" s="221">
        <f>ROUND(I477*H477,2)</f>
        <v>0</v>
      </c>
      <c r="K477" s="222"/>
      <c r="L477" s="44"/>
      <c r="M477" s="223" t="s">
        <v>1</v>
      </c>
      <c r="N477" s="224" t="s">
        <v>39</v>
      </c>
      <c r="O477" s="91"/>
      <c r="P477" s="225">
        <f>O477*H477</f>
        <v>0</v>
      </c>
      <c r="Q477" s="225">
        <v>0.00050000000000000001</v>
      </c>
      <c r="R477" s="225">
        <f>Q477*H477</f>
        <v>0.0015</v>
      </c>
      <c r="S477" s="225">
        <v>0</v>
      </c>
      <c r="T477" s="22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7" t="s">
        <v>256</v>
      </c>
      <c r="AT477" s="227" t="s">
        <v>142</v>
      </c>
      <c r="AU477" s="227" t="s">
        <v>147</v>
      </c>
      <c r="AY477" s="17" t="s">
        <v>139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7" t="s">
        <v>147</v>
      </c>
      <c r="BK477" s="228">
        <f>ROUND(I477*H477,2)</f>
        <v>0</v>
      </c>
      <c r="BL477" s="17" t="s">
        <v>256</v>
      </c>
      <c r="BM477" s="227" t="s">
        <v>517</v>
      </c>
    </row>
    <row r="478" s="13" customFormat="1">
      <c r="A478" s="13"/>
      <c r="B478" s="229"/>
      <c r="C478" s="230"/>
      <c r="D478" s="231" t="s">
        <v>149</v>
      </c>
      <c r="E478" s="232" t="s">
        <v>1</v>
      </c>
      <c r="F478" s="233" t="s">
        <v>518</v>
      </c>
      <c r="G478" s="230"/>
      <c r="H478" s="232" t="s">
        <v>1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149</v>
      </c>
      <c r="AU478" s="239" t="s">
        <v>147</v>
      </c>
      <c r="AV478" s="13" t="s">
        <v>81</v>
      </c>
      <c r="AW478" s="13" t="s">
        <v>30</v>
      </c>
      <c r="AX478" s="13" t="s">
        <v>73</v>
      </c>
      <c r="AY478" s="239" t="s">
        <v>139</v>
      </c>
    </row>
    <row r="479" s="14" customFormat="1">
      <c r="A479" s="14"/>
      <c r="B479" s="240"/>
      <c r="C479" s="241"/>
      <c r="D479" s="231" t="s">
        <v>149</v>
      </c>
      <c r="E479" s="242" t="s">
        <v>1</v>
      </c>
      <c r="F479" s="243" t="s">
        <v>140</v>
      </c>
      <c r="G479" s="241"/>
      <c r="H479" s="244">
        <v>3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149</v>
      </c>
      <c r="AU479" s="250" t="s">
        <v>147</v>
      </c>
      <c r="AV479" s="14" t="s">
        <v>147</v>
      </c>
      <c r="AW479" s="14" t="s">
        <v>30</v>
      </c>
      <c r="AX479" s="14" t="s">
        <v>73</v>
      </c>
      <c r="AY479" s="250" t="s">
        <v>139</v>
      </c>
    </row>
    <row r="480" s="15" customFormat="1">
      <c r="A480" s="15"/>
      <c r="B480" s="262"/>
      <c r="C480" s="263"/>
      <c r="D480" s="231" t="s">
        <v>149</v>
      </c>
      <c r="E480" s="264" t="s">
        <v>1</v>
      </c>
      <c r="F480" s="265" t="s">
        <v>170</v>
      </c>
      <c r="G480" s="263"/>
      <c r="H480" s="266">
        <v>3</v>
      </c>
      <c r="I480" s="267"/>
      <c r="J480" s="263"/>
      <c r="K480" s="263"/>
      <c r="L480" s="268"/>
      <c r="M480" s="269"/>
      <c r="N480" s="270"/>
      <c r="O480" s="270"/>
      <c r="P480" s="270"/>
      <c r="Q480" s="270"/>
      <c r="R480" s="270"/>
      <c r="S480" s="270"/>
      <c r="T480" s="271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2" t="s">
        <v>149</v>
      </c>
      <c r="AU480" s="272" t="s">
        <v>147</v>
      </c>
      <c r="AV480" s="15" t="s">
        <v>146</v>
      </c>
      <c r="AW480" s="15" t="s">
        <v>30</v>
      </c>
      <c r="AX480" s="15" t="s">
        <v>81</v>
      </c>
      <c r="AY480" s="272" t="s">
        <v>139</v>
      </c>
    </row>
    <row r="481" s="2" customFormat="1" ht="16.5" customHeight="1">
      <c r="A481" s="38"/>
      <c r="B481" s="39"/>
      <c r="C481" s="215" t="s">
        <v>519</v>
      </c>
      <c r="D481" s="215" t="s">
        <v>142</v>
      </c>
      <c r="E481" s="216" t="s">
        <v>520</v>
      </c>
      <c r="F481" s="217" t="s">
        <v>521</v>
      </c>
      <c r="G481" s="218" t="s">
        <v>174</v>
      </c>
      <c r="H481" s="219">
        <v>3.5</v>
      </c>
      <c r="I481" s="220"/>
      <c r="J481" s="221">
        <f>ROUND(I481*H481,2)</f>
        <v>0</v>
      </c>
      <c r="K481" s="222"/>
      <c r="L481" s="44"/>
      <c r="M481" s="223" t="s">
        <v>1</v>
      </c>
      <c r="N481" s="224" t="s">
        <v>39</v>
      </c>
      <c r="O481" s="91"/>
      <c r="P481" s="225">
        <f>O481*H481</f>
        <v>0</v>
      </c>
      <c r="Q481" s="225">
        <v>0.00076000000000000004</v>
      </c>
      <c r="R481" s="225">
        <f>Q481*H481</f>
        <v>0.00266</v>
      </c>
      <c r="S481" s="225">
        <v>0</v>
      </c>
      <c r="T481" s="22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256</v>
      </c>
      <c r="AT481" s="227" t="s">
        <v>142</v>
      </c>
      <c r="AU481" s="227" t="s">
        <v>147</v>
      </c>
      <c r="AY481" s="17" t="s">
        <v>139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147</v>
      </c>
      <c r="BK481" s="228">
        <f>ROUND(I481*H481,2)</f>
        <v>0</v>
      </c>
      <c r="BL481" s="17" t="s">
        <v>256</v>
      </c>
      <c r="BM481" s="227" t="s">
        <v>522</v>
      </c>
    </row>
    <row r="482" s="13" customFormat="1">
      <c r="A482" s="13"/>
      <c r="B482" s="229"/>
      <c r="C482" s="230"/>
      <c r="D482" s="231" t="s">
        <v>149</v>
      </c>
      <c r="E482" s="232" t="s">
        <v>1</v>
      </c>
      <c r="F482" s="233" t="s">
        <v>523</v>
      </c>
      <c r="G482" s="230"/>
      <c r="H482" s="232" t="s">
        <v>1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149</v>
      </c>
      <c r="AU482" s="239" t="s">
        <v>147</v>
      </c>
      <c r="AV482" s="13" t="s">
        <v>81</v>
      </c>
      <c r="AW482" s="13" t="s">
        <v>30</v>
      </c>
      <c r="AX482" s="13" t="s">
        <v>73</v>
      </c>
      <c r="AY482" s="239" t="s">
        <v>139</v>
      </c>
    </row>
    <row r="483" s="14" customFormat="1">
      <c r="A483" s="14"/>
      <c r="B483" s="240"/>
      <c r="C483" s="241"/>
      <c r="D483" s="231" t="s">
        <v>149</v>
      </c>
      <c r="E483" s="242" t="s">
        <v>1</v>
      </c>
      <c r="F483" s="243" t="s">
        <v>271</v>
      </c>
      <c r="G483" s="241"/>
      <c r="H483" s="244">
        <v>1.5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149</v>
      </c>
      <c r="AU483" s="250" t="s">
        <v>147</v>
      </c>
      <c r="AV483" s="14" t="s">
        <v>147</v>
      </c>
      <c r="AW483" s="14" t="s">
        <v>30</v>
      </c>
      <c r="AX483" s="14" t="s">
        <v>73</v>
      </c>
      <c r="AY483" s="250" t="s">
        <v>139</v>
      </c>
    </row>
    <row r="484" s="13" customFormat="1">
      <c r="A484" s="13"/>
      <c r="B484" s="229"/>
      <c r="C484" s="230"/>
      <c r="D484" s="231" t="s">
        <v>149</v>
      </c>
      <c r="E484" s="232" t="s">
        <v>1</v>
      </c>
      <c r="F484" s="233" t="s">
        <v>524</v>
      </c>
      <c r="G484" s="230"/>
      <c r="H484" s="232" t="s">
        <v>1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149</v>
      </c>
      <c r="AU484" s="239" t="s">
        <v>147</v>
      </c>
      <c r="AV484" s="13" t="s">
        <v>81</v>
      </c>
      <c r="AW484" s="13" t="s">
        <v>30</v>
      </c>
      <c r="AX484" s="13" t="s">
        <v>73</v>
      </c>
      <c r="AY484" s="239" t="s">
        <v>139</v>
      </c>
    </row>
    <row r="485" s="14" customFormat="1">
      <c r="A485" s="14"/>
      <c r="B485" s="240"/>
      <c r="C485" s="241"/>
      <c r="D485" s="231" t="s">
        <v>149</v>
      </c>
      <c r="E485" s="242" t="s">
        <v>1</v>
      </c>
      <c r="F485" s="243" t="s">
        <v>147</v>
      </c>
      <c r="G485" s="241"/>
      <c r="H485" s="244">
        <v>2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149</v>
      </c>
      <c r="AU485" s="250" t="s">
        <v>147</v>
      </c>
      <c r="AV485" s="14" t="s">
        <v>147</v>
      </c>
      <c r="AW485" s="14" t="s">
        <v>30</v>
      </c>
      <c r="AX485" s="14" t="s">
        <v>73</v>
      </c>
      <c r="AY485" s="250" t="s">
        <v>139</v>
      </c>
    </row>
    <row r="486" s="15" customFormat="1">
      <c r="A486" s="15"/>
      <c r="B486" s="262"/>
      <c r="C486" s="263"/>
      <c r="D486" s="231" t="s">
        <v>149</v>
      </c>
      <c r="E486" s="264" t="s">
        <v>1</v>
      </c>
      <c r="F486" s="265" t="s">
        <v>170</v>
      </c>
      <c r="G486" s="263"/>
      <c r="H486" s="266">
        <v>3.5</v>
      </c>
      <c r="I486" s="267"/>
      <c r="J486" s="263"/>
      <c r="K486" s="263"/>
      <c r="L486" s="268"/>
      <c r="M486" s="269"/>
      <c r="N486" s="270"/>
      <c r="O486" s="270"/>
      <c r="P486" s="270"/>
      <c r="Q486" s="270"/>
      <c r="R486" s="270"/>
      <c r="S486" s="270"/>
      <c r="T486" s="271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2" t="s">
        <v>149</v>
      </c>
      <c r="AU486" s="272" t="s">
        <v>147</v>
      </c>
      <c r="AV486" s="15" t="s">
        <v>146</v>
      </c>
      <c r="AW486" s="15" t="s">
        <v>30</v>
      </c>
      <c r="AX486" s="15" t="s">
        <v>81</v>
      </c>
      <c r="AY486" s="272" t="s">
        <v>139</v>
      </c>
    </row>
    <row r="487" s="2" customFormat="1" ht="16.5" customHeight="1">
      <c r="A487" s="38"/>
      <c r="B487" s="39"/>
      <c r="C487" s="215" t="s">
        <v>525</v>
      </c>
      <c r="D487" s="215" t="s">
        <v>142</v>
      </c>
      <c r="E487" s="216" t="s">
        <v>526</v>
      </c>
      <c r="F487" s="217" t="s">
        <v>527</v>
      </c>
      <c r="G487" s="218" t="s">
        <v>174</v>
      </c>
      <c r="H487" s="219">
        <v>1</v>
      </c>
      <c r="I487" s="220"/>
      <c r="J487" s="221">
        <f>ROUND(I487*H487,2)</f>
        <v>0</v>
      </c>
      <c r="K487" s="222"/>
      <c r="L487" s="44"/>
      <c r="M487" s="223" t="s">
        <v>1</v>
      </c>
      <c r="N487" s="224" t="s">
        <v>39</v>
      </c>
      <c r="O487" s="91"/>
      <c r="P487" s="225">
        <f>O487*H487</f>
        <v>0</v>
      </c>
      <c r="Q487" s="225">
        <v>0.0015299999999999999</v>
      </c>
      <c r="R487" s="225">
        <f>Q487*H487</f>
        <v>0.0015299999999999999</v>
      </c>
      <c r="S487" s="225">
        <v>0</v>
      </c>
      <c r="T487" s="22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256</v>
      </c>
      <c r="AT487" s="227" t="s">
        <v>142</v>
      </c>
      <c r="AU487" s="227" t="s">
        <v>147</v>
      </c>
      <c r="AY487" s="17" t="s">
        <v>139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147</v>
      </c>
      <c r="BK487" s="228">
        <f>ROUND(I487*H487,2)</f>
        <v>0</v>
      </c>
      <c r="BL487" s="17" t="s">
        <v>256</v>
      </c>
      <c r="BM487" s="227" t="s">
        <v>528</v>
      </c>
    </row>
    <row r="488" s="13" customFormat="1">
      <c r="A488" s="13"/>
      <c r="B488" s="229"/>
      <c r="C488" s="230"/>
      <c r="D488" s="231" t="s">
        <v>149</v>
      </c>
      <c r="E488" s="232" t="s">
        <v>1</v>
      </c>
      <c r="F488" s="233" t="s">
        <v>230</v>
      </c>
      <c r="G488" s="230"/>
      <c r="H488" s="232" t="s">
        <v>1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9" t="s">
        <v>149</v>
      </c>
      <c r="AU488" s="239" t="s">
        <v>147</v>
      </c>
      <c r="AV488" s="13" t="s">
        <v>81</v>
      </c>
      <c r="AW488" s="13" t="s">
        <v>30</v>
      </c>
      <c r="AX488" s="13" t="s">
        <v>73</v>
      </c>
      <c r="AY488" s="239" t="s">
        <v>139</v>
      </c>
    </row>
    <row r="489" s="14" customFormat="1">
      <c r="A489" s="14"/>
      <c r="B489" s="240"/>
      <c r="C489" s="241"/>
      <c r="D489" s="231" t="s">
        <v>149</v>
      </c>
      <c r="E489" s="242" t="s">
        <v>1</v>
      </c>
      <c r="F489" s="243" t="s">
        <v>81</v>
      </c>
      <c r="G489" s="241"/>
      <c r="H489" s="244">
        <v>1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149</v>
      </c>
      <c r="AU489" s="250" t="s">
        <v>147</v>
      </c>
      <c r="AV489" s="14" t="s">
        <v>147</v>
      </c>
      <c r="AW489" s="14" t="s">
        <v>30</v>
      </c>
      <c r="AX489" s="14" t="s">
        <v>81</v>
      </c>
      <c r="AY489" s="250" t="s">
        <v>139</v>
      </c>
    </row>
    <row r="490" s="2" customFormat="1" ht="16.5" customHeight="1">
      <c r="A490" s="38"/>
      <c r="B490" s="39"/>
      <c r="C490" s="215" t="s">
        <v>529</v>
      </c>
      <c r="D490" s="215" t="s">
        <v>142</v>
      </c>
      <c r="E490" s="216" t="s">
        <v>530</v>
      </c>
      <c r="F490" s="217" t="s">
        <v>531</v>
      </c>
      <c r="G490" s="218" t="s">
        <v>160</v>
      </c>
      <c r="H490" s="219">
        <v>2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256</v>
      </c>
      <c r="AT490" s="227" t="s">
        <v>142</v>
      </c>
      <c r="AU490" s="227" t="s">
        <v>147</v>
      </c>
      <c r="AY490" s="17" t="s">
        <v>139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147</v>
      </c>
      <c r="BK490" s="228">
        <f>ROUND(I490*H490,2)</f>
        <v>0</v>
      </c>
      <c r="BL490" s="17" t="s">
        <v>256</v>
      </c>
      <c r="BM490" s="227" t="s">
        <v>532</v>
      </c>
    </row>
    <row r="491" s="13" customFormat="1">
      <c r="A491" s="13"/>
      <c r="B491" s="229"/>
      <c r="C491" s="230"/>
      <c r="D491" s="231" t="s">
        <v>149</v>
      </c>
      <c r="E491" s="232" t="s">
        <v>1</v>
      </c>
      <c r="F491" s="233" t="s">
        <v>512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149</v>
      </c>
      <c r="AU491" s="239" t="s">
        <v>147</v>
      </c>
      <c r="AV491" s="13" t="s">
        <v>81</v>
      </c>
      <c r="AW491" s="13" t="s">
        <v>30</v>
      </c>
      <c r="AX491" s="13" t="s">
        <v>73</v>
      </c>
      <c r="AY491" s="239" t="s">
        <v>139</v>
      </c>
    </row>
    <row r="492" s="14" customFormat="1">
      <c r="A492" s="14"/>
      <c r="B492" s="240"/>
      <c r="C492" s="241"/>
      <c r="D492" s="231" t="s">
        <v>149</v>
      </c>
      <c r="E492" s="242" t="s">
        <v>1</v>
      </c>
      <c r="F492" s="243" t="s">
        <v>81</v>
      </c>
      <c r="G492" s="241"/>
      <c r="H492" s="244">
        <v>1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149</v>
      </c>
      <c r="AU492" s="250" t="s">
        <v>147</v>
      </c>
      <c r="AV492" s="14" t="s">
        <v>147</v>
      </c>
      <c r="AW492" s="14" t="s">
        <v>30</v>
      </c>
      <c r="AX492" s="14" t="s">
        <v>73</v>
      </c>
      <c r="AY492" s="250" t="s">
        <v>139</v>
      </c>
    </row>
    <row r="493" s="13" customFormat="1">
      <c r="A493" s="13"/>
      <c r="B493" s="229"/>
      <c r="C493" s="230"/>
      <c r="D493" s="231" t="s">
        <v>149</v>
      </c>
      <c r="E493" s="232" t="s">
        <v>1</v>
      </c>
      <c r="F493" s="233" t="s">
        <v>513</v>
      </c>
      <c r="G493" s="230"/>
      <c r="H493" s="232" t="s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149</v>
      </c>
      <c r="AU493" s="239" t="s">
        <v>147</v>
      </c>
      <c r="AV493" s="13" t="s">
        <v>81</v>
      </c>
      <c r="AW493" s="13" t="s">
        <v>30</v>
      </c>
      <c r="AX493" s="13" t="s">
        <v>73</v>
      </c>
      <c r="AY493" s="239" t="s">
        <v>139</v>
      </c>
    </row>
    <row r="494" s="14" customFormat="1">
      <c r="A494" s="14"/>
      <c r="B494" s="240"/>
      <c r="C494" s="241"/>
      <c r="D494" s="231" t="s">
        <v>149</v>
      </c>
      <c r="E494" s="242" t="s">
        <v>1</v>
      </c>
      <c r="F494" s="243" t="s">
        <v>81</v>
      </c>
      <c r="G494" s="241"/>
      <c r="H494" s="244">
        <v>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149</v>
      </c>
      <c r="AU494" s="250" t="s">
        <v>147</v>
      </c>
      <c r="AV494" s="14" t="s">
        <v>147</v>
      </c>
      <c r="AW494" s="14" t="s">
        <v>30</v>
      </c>
      <c r="AX494" s="14" t="s">
        <v>73</v>
      </c>
      <c r="AY494" s="250" t="s">
        <v>139</v>
      </c>
    </row>
    <row r="495" s="15" customFormat="1">
      <c r="A495" s="15"/>
      <c r="B495" s="262"/>
      <c r="C495" s="263"/>
      <c r="D495" s="231" t="s">
        <v>149</v>
      </c>
      <c r="E495" s="264" t="s">
        <v>1</v>
      </c>
      <c r="F495" s="265" t="s">
        <v>170</v>
      </c>
      <c r="G495" s="263"/>
      <c r="H495" s="266">
        <v>2</v>
      </c>
      <c r="I495" s="267"/>
      <c r="J495" s="263"/>
      <c r="K495" s="263"/>
      <c r="L495" s="268"/>
      <c r="M495" s="269"/>
      <c r="N495" s="270"/>
      <c r="O495" s="270"/>
      <c r="P495" s="270"/>
      <c r="Q495" s="270"/>
      <c r="R495" s="270"/>
      <c r="S495" s="270"/>
      <c r="T495" s="271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2" t="s">
        <v>149</v>
      </c>
      <c r="AU495" s="272" t="s">
        <v>147</v>
      </c>
      <c r="AV495" s="15" t="s">
        <v>146</v>
      </c>
      <c r="AW495" s="15" t="s">
        <v>30</v>
      </c>
      <c r="AX495" s="15" t="s">
        <v>81</v>
      </c>
      <c r="AY495" s="272" t="s">
        <v>139</v>
      </c>
    </row>
    <row r="496" s="2" customFormat="1" ht="16.5" customHeight="1">
      <c r="A496" s="38"/>
      <c r="B496" s="39"/>
      <c r="C496" s="215" t="s">
        <v>533</v>
      </c>
      <c r="D496" s="215" t="s">
        <v>142</v>
      </c>
      <c r="E496" s="216" t="s">
        <v>534</v>
      </c>
      <c r="F496" s="217" t="s">
        <v>535</v>
      </c>
      <c r="G496" s="218" t="s">
        <v>160</v>
      </c>
      <c r="H496" s="219">
        <v>3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256</v>
      </c>
      <c r="AT496" s="227" t="s">
        <v>142</v>
      </c>
      <c r="AU496" s="227" t="s">
        <v>147</v>
      </c>
      <c r="AY496" s="17" t="s">
        <v>139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147</v>
      </c>
      <c r="BK496" s="228">
        <f>ROUND(I496*H496,2)</f>
        <v>0</v>
      </c>
      <c r="BL496" s="17" t="s">
        <v>256</v>
      </c>
      <c r="BM496" s="227" t="s">
        <v>536</v>
      </c>
    </row>
    <row r="497" s="13" customFormat="1">
      <c r="A497" s="13"/>
      <c r="B497" s="229"/>
      <c r="C497" s="230"/>
      <c r="D497" s="231" t="s">
        <v>149</v>
      </c>
      <c r="E497" s="232" t="s">
        <v>1</v>
      </c>
      <c r="F497" s="233" t="s">
        <v>537</v>
      </c>
      <c r="G497" s="230"/>
      <c r="H497" s="232" t="s">
        <v>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149</v>
      </c>
      <c r="AU497" s="239" t="s">
        <v>147</v>
      </c>
      <c r="AV497" s="13" t="s">
        <v>81</v>
      </c>
      <c r="AW497" s="13" t="s">
        <v>30</v>
      </c>
      <c r="AX497" s="13" t="s">
        <v>73</v>
      </c>
      <c r="AY497" s="239" t="s">
        <v>139</v>
      </c>
    </row>
    <row r="498" s="14" customFormat="1">
      <c r="A498" s="14"/>
      <c r="B498" s="240"/>
      <c r="C498" s="241"/>
      <c r="D498" s="231" t="s">
        <v>149</v>
      </c>
      <c r="E498" s="242" t="s">
        <v>1</v>
      </c>
      <c r="F498" s="243" t="s">
        <v>538</v>
      </c>
      <c r="G498" s="241"/>
      <c r="H498" s="244">
        <v>3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149</v>
      </c>
      <c r="AU498" s="250" t="s">
        <v>147</v>
      </c>
      <c r="AV498" s="14" t="s">
        <v>147</v>
      </c>
      <c r="AW498" s="14" t="s">
        <v>30</v>
      </c>
      <c r="AX498" s="14" t="s">
        <v>73</v>
      </c>
      <c r="AY498" s="250" t="s">
        <v>139</v>
      </c>
    </row>
    <row r="499" s="15" customFormat="1">
      <c r="A499" s="15"/>
      <c r="B499" s="262"/>
      <c r="C499" s="263"/>
      <c r="D499" s="231" t="s">
        <v>149</v>
      </c>
      <c r="E499" s="264" t="s">
        <v>1</v>
      </c>
      <c r="F499" s="265" t="s">
        <v>170</v>
      </c>
      <c r="G499" s="263"/>
      <c r="H499" s="266">
        <v>3</v>
      </c>
      <c r="I499" s="267"/>
      <c r="J499" s="263"/>
      <c r="K499" s="263"/>
      <c r="L499" s="268"/>
      <c r="M499" s="269"/>
      <c r="N499" s="270"/>
      <c r="O499" s="270"/>
      <c r="P499" s="270"/>
      <c r="Q499" s="270"/>
      <c r="R499" s="270"/>
      <c r="S499" s="270"/>
      <c r="T499" s="27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72" t="s">
        <v>149</v>
      </c>
      <c r="AU499" s="272" t="s">
        <v>147</v>
      </c>
      <c r="AV499" s="15" t="s">
        <v>146</v>
      </c>
      <c r="AW499" s="15" t="s">
        <v>30</v>
      </c>
      <c r="AX499" s="15" t="s">
        <v>81</v>
      </c>
      <c r="AY499" s="272" t="s">
        <v>139</v>
      </c>
    </row>
    <row r="500" s="2" customFormat="1" ht="16.5" customHeight="1">
      <c r="A500" s="38"/>
      <c r="B500" s="39"/>
      <c r="C500" s="215" t="s">
        <v>539</v>
      </c>
      <c r="D500" s="215" t="s">
        <v>142</v>
      </c>
      <c r="E500" s="216" t="s">
        <v>540</v>
      </c>
      <c r="F500" s="217" t="s">
        <v>541</v>
      </c>
      <c r="G500" s="218" t="s">
        <v>160</v>
      </c>
      <c r="H500" s="219">
        <v>1</v>
      </c>
      <c r="I500" s="220"/>
      <c r="J500" s="221">
        <f>ROUND(I500*H500,2)</f>
        <v>0</v>
      </c>
      <c r="K500" s="222"/>
      <c r="L500" s="44"/>
      <c r="M500" s="223" t="s">
        <v>1</v>
      </c>
      <c r="N500" s="224" t="s">
        <v>39</v>
      </c>
      <c r="O500" s="91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256</v>
      </c>
      <c r="AT500" s="227" t="s">
        <v>142</v>
      </c>
      <c r="AU500" s="227" t="s">
        <v>147</v>
      </c>
      <c r="AY500" s="17" t="s">
        <v>139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147</v>
      </c>
      <c r="BK500" s="228">
        <f>ROUND(I500*H500,2)</f>
        <v>0</v>
      </c>
      <c r="BL500" s="17" t="s">
        <v>256</v>
      </c>
      <c r="BM500" s="227" t="s">
        <v>542</v>
      </c>
    </row>
    <row r="501" s="13" customFormat="1">
      <c r="A501" s="13"/>
      <c r="B501" s="229"/>
      <c r="C501" s="230"/>
      <c r="D501" s="231" t="s">
        <v>149</v>
      </c>
      <c r="E501" s="232" t="s">
        <v>1</v>
      </c>
      <c r="F501" s="233" t="s">
        <v>523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149</v>
      </c>
      <c r="AU501" s="239" t="s">
        <v>147</v>
      </c>
      <c r="AV501" s="13" t="s">
        <v>81</v>
      </c>
      <c r="AW501" s="13" t="s">
        <v>30</v>
      </c>
      <c r="AX501" s="13" t="s">
        <v>73</v>
      </c>
      <c r="AY501" s="239" t="s">
        <v>139</v>
      </c>
    </row>
    <row r="502" s="14" customFormat="1">
      <c r="A502" s="14"/>
      <c r="B502" s="240"/>
      <c r="C502" s="241"/>
      <c r="D502" s="231" t="s">
        <v>149</v>
      </c>
      <c r="E502" s="242" t="s">
        <v>1</v>
      </c>
      <c r="F502" s="243" t="s">
        <v>81</v>
      </c>
      <c r="G502" s="241"/>
      <c r="H502" s="244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149</v>
      </c>
      <c r="AU502" s="250" t="s">
        <v>147</v>
      </c>
      <c r="AV502" s="14" t="s">
        <v>147</v>
      </c>
      <c r="AW502" s="14" t="s">
        <v>30</v>
      </c>
      <c r="AX502" s="14" t="s">
        <v>81</v>
      </c>
      <c r="AY502" s="250" t="s">
        <v>139</v>
      </c>
    </row>
    <row r="503" s="2" customFormat="1" ht="21.75" customHeight="1">
      <c r="A503" s="38"/>
      <c r="B503" s="39"/>
      <c r="C503" s="215" t="s">
        <v>543</v>
      </c>
      <c r="D503" s="215" t="s">
        <v>142</v>
      </c>
      <c r="E503" s="216" t="s">
        <v>544</v>
      </c>
      <c r="F503" s="217" t="s">
        <v>545</v>
      </c>
      <c r="G503" s="218" t="s">
        <v>160</v>
      </c>
      <c r="H503" s="219">
        <v>1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256</v>
      </c>
      <c r="AT503" s="227" t="s">
        <v>142</v>
      </c>
      <c r="AU503" s="227" t="s">
        <v>147</v>
      </c>
      <c r="AY503" s="17" t="s">
        <v>139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147</v>
      </c>
      <c r="BK503" s="228">
        <f>ROUND(I503*H503,2)</f>
        <v>0</v>
      </c>
      <c r="BL503" s="17" t="s">
        <v>256</v>
      </c>
      <c r="BM503" s="227" t="s">
        <v>546</v>
      </c>
    </row>
    <row r="504" s="13" customFormat="1">
      <c r="A504" s="13"/>
      <c r="B504" s="229"/>
      <c r="C504" s="230"/>
      <c r="D504" s="231" t="s">
        <v>149</v>
      </c>
      <c r="E504" s="232" t="s">
        <v>1</v>
      </c>
      <c r="F504" s="233" t="s">
        <v>230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149</v>
      </c>
      <c r="AU504" s="239" t="s">
        <v>147</v>
      </c>
      <c r="AV504" s="13" t="s">
        <v>81</v>
      </c>
      <c r="AW504" s="13" t="s">
        <v>30</v>
      </c>
      <c r="AX504" s="13" t="s">
        <v>73</v>
      </c>
      <c r="AY504" s="239" t="s">
        <v>139</v>
      </c>
    </row>
    <row r="505" s="14" customFormat="1">
      <c r="A505" s="14"/>
      <c r="B505" s="240"/>
      <c r="C505" s="241"/>
      <c r="D505" s="231" t="s">
        <v>149</v>
      </c>
      <c r="E505" s="242" t="s">
        <v>1</v>
      </c>
      <c r="F505" s="243" t="s">
        <v>81</v>
      </c>
      <c r="G505" s="241"/>
      <c r="H505" s="244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149</v>
      </c>
      <c r="AU505" s="250" t="s">
        <v>147</v>
      </c>
      <c r="AV505" s="14" t="s">
        <v>147</v>
      </c>
      <c r="AW505" s="14" t="s">
        <v>30</v>
      </c>
      <c r="AX505" s="14" t="s">
        <v>81</v>
      </c>
      <c r="AY505" s="250" t="s">
        <v>139</v>
      </c>
    </row>
    <row r="506" s="2" customFormat="1" ht="24.15" customHeight="1">
      <c r="A506" s="38"/>
      <c r="B506" s="39"/>
      <c r="C506" s="215" t="s">
        <v>547</v>
      </c>
      <c r="D506" s="215" t="s">
        <v>142</v>
      </c>
      <c r="E506" s="216" t="s">
        <v>548</v>
      </c>
      <c r="F506" s="217" t="s">
        <v>549</v>
      </c>
      <c r="G506" s="218" t="s">
        <v>160</v>
      </c>
      <c r="H506" s="219">
        <v>1</v>
      </c>
      <c r="I506" s="220"/>
      <c r="J506" s="221">
        <f>ROUND(I506*H506,2)</f>
        <v>0</v>
      </c>
      <c r="K506" s="222"/>
      <c r="L506" s="44"/>
      <c r="M506" s="223" t="s">
        <v>1</v>
      </c>
      <c r="N506" s="224" t="s">
        <v>39</v>
      </c>
      <c r="O506" s="91"/>
      <c r="P506" s="225">
        <f>O506*H506</f>
        <v>0</v>
      </c>
      <c r="Q506" s="225">
        <v>0.00014999999999999999</v>
      </c>
      <c r="R506" s="225">
        <f>Q506*H506</f>
        <v>0.00014999999999999999</v>
      </c>
      <c r="S506" s="225">
        <v>0</v>
      </c>
      <c r="T506" s="226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7" t="s">
        <v>256</v>
      </c>
      <c r="AT506" s="227" t="s">
        <v>142</v>
      </c>
      <c r="AU506" s="227" t="s">
        <v>147</v>
      </c>
      <c r="AY506" s="17" t="s">
        <v>139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7" t="s">
        <v>147</v>
      </c>
      <c r="BK506" s="228">
        <f>ROUND(I506*H506,2)</f>
        <v>0</v>
      </c>
      <c r="BL506" s="17" t="s">
        <v>256</v>
      </c>
      <c r="BM506" s="227" t="s">
        <v>550</v>
      </c>
    </row>
    <row r="507" s="13" customFormat="1">
      <c r="A507" s="13"/>
      <c r="B507" s="229"/>
      <c r="C507" s="230"/>
      <c r="D507" s="231" t="s">
        <v>149</v>
      </c>
      <c r="E507" s="232" t="s">
        <v>1</v>
      </c>
      <c r="F507" s="233" t="s">
        <v>523</v>
      </c>
      <c r="G507" s="230"/>
      <c r="H507" s="232" t="s">
        <v>1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149</v>
      </c>
      <c r="AU507" s="239" t="s">
        <v>147</v>
      </c>
      <c r="AV507" s="13" t="s">
        <v>81</v>
      </c>
      <c r="AW507" s="13" t="s">
        <v>30</v>
      </c>
      <c r="AX507" s="13" t="s">
        <v>73</v>
      </c>
      <c r="AY507" s="239" t="s">
        <v>139</v>
      </c>
    </row>
    <row r="508" s="14" customFormat="1">
      <c r="A508" s="14"/>
      <c r="B508" s="240"/>
      <c r="C508" s="241"/>
      <c r="D508" s="231" t="s">
        <v>149</v>
      </c>
      <c r="E508" s="242" t="s">
        <v>1</v>
      </c>
      <c r="F508" s="243" t="s">
        <v>81</v>
      </c>
      <c r="G508" s="241"/>
      <c r="H508" s="244">
        <v>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149</v>
      </c>
      <c r="AU508" s="250" t="s">
        <v>147</v>
      </c>
      <c r="AV508" s="14" t="s">
        <v>147</v>
      </c>
      <c r="AW508" s="14" t="s">
        <v>30</v>
      </c>
      <c r="AX508" s="14" t="s">
        <v>81</v>
      </c>
      <c r="AY508" s="250" t="s">
        <v>139</v>
      </c>
    </row>
    <row r="509" s="2" customFormat="1" ht="16.5" customHeight="1">
      <c r="A509" s="38"/>
      <c r="B509" s="39"/>
      <c r="C509" s="251" t="s">
        <v>551</v>
      </c>
      <c r="D509" s="251" t="s">
        <v>152</v>
      </c>
      <c r="E509" s="252" t="s">
        <v>552</v>
      </c>
      <c r="F509" s="253" t="s">
        <v>553</v>
      </c>
      <c r="G509" s="254" t="s">
        <v>160</v>
      </c>
      <c r="H509" s="255">
        <v>1</v>
      </c>
      <c r="I509" s="256"/>
      <c r="J509" s="257">
        <f>ROUND(I509*H509,2)</f>
        <v>0</v>
      </c>
      <c r="K509" s="258"/>
      <c r="L509" s="259"/>
      <c r="M509" s="260" t="s">
        <v>1</v>
      </c>
      <c r="N509" s="261" t="s">
        <v>39</v>
      </c>
      <c r="O509" s="91"/>
      <c r="P509" s="225">
        <f>O509*H509</f>
        <v>0</v>
      </c>
      <c r="Q509" s="225">
        <v>0.0030000000000000001</v>
      </c>
      <c r="R509" s="225">
        <f>Q509*H509</f>
        <v>0.0030000000000000001</v>
      </c>
      <c r="S509" s="225">
        <v>0</v>
      </c>
      <c r="T509" s="22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333</v>
      </c>
      <c r="AT509" s="227" t="s">
        <v>152</v>
      </c>
      <c r="AU509" s="227" t="s">
        <v>147</v>
      </c>
      <c r="AY509" s="17" t="s">
        <v>139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147</v>
      </c>
      <c r="BK509" s="228">
        <f>ROUND(I509*H509,2)</f>
        <v>0</v>
      </c>
      <c r="BL509" s="17" t="s">
        <v>256</v>
      </c>
      <c r="BM509" s="227" t="s">
        <v>554</v>
      </c>
    </row>
    <row r="510" s="14" customFormat="1">
      <c r="A510" s="14"/>
      <c r="B510" s="240"/>
      <c r="C510" s="241"/>
      <c r="D510" s="231" t="s">
        <v>149</v>
      </c>
      <c r="E510" s="242" t="s">
        <v>1</v>
      </c>
      <c r="F510" s="243" t="s">
        <v>81</v>
      </c>
      <c r="G510" s="241"/>
      <c r="H510" s="244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149</v>
      </c>
      <c r="AU510" s="250" t="s">
        <v>147</v>
      </c>
      <c r="AV510" s="14" t="s">
        <v>147</v>
      </c>
      <c r="AW510" s="14" t="s">
        <v>30</v>
      </c>
      <c r="AX510" s="14" t="s">
        <v>81</v>
      </c>
      <c r="AY510" s="250" t="s">
        <v>139</v>
      </c>
    </row>
    <row r="511" s="2" customFormat="1" ht="16.5" customHeight="1">
      <c r="A511" s="38"/>
      <c r="B511" s="39"/>
      <c r="C511" s="251" t="s">
        <v>369</v>
      </c>
      <c r="D511" s="251" t="s">
        <v>152</v>
      </c>
      <c r="E511" s="252" t="s">
        <v>555</v>
      </c>
      <c r="F511" s="253" t="s">
        <v>556</v>
      </c>
      <c r="G511" s="254" t="s">
        <v>160</v>
      </c>
      <c r="H511" s="255">
        <v>1</v>
      </c>
      <c r="I511" s="256"/>
      <c r="J511" s="257">
        <f>ROUND(I511*H511,2)</f>
        <v>0</v>
      </c>
      <c r="K511" s="258"/>
      <c r="L511" s="259"/>
      <c r="M511" s="260" t="s">
        <v>1</v>
      </c>
      <c r="N511" s="261" t="s">
        <v>39</v>
      </c>
      <c r="O511" s="91"/>
      <c r="P511" s="225">
        <f>O511*H511</f>
        <v>0</v>
      </c>
      <c r="Q511" s="225">
        <v>0.00050000000000000001</v>
      </c>
      <c r="R511" s="225">
        <f>Q511*H511</f>
        <v>0.00050000000000000001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333</v>
      </c>
      <c r="AT511" s="227" t="s">
        <v>152</v>
      </c>
      <c r="AU511" s="227" t="s">
        <v>147</v>
      </c>
      <c r="AY511" s="17" t="s">
        <v>139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147</v>
      </c>
      <c r="BK511" s="228">
        <f>ROUND(I511*H511,2)</f>
        <v>0</v>
      </c>
      <c r="BL511" s="17" t="s">
        <v>256</v>
      </c>
      <c r="BM511" s="227" t="s">
        <v>557</v>
      </c>
    </row>
    <row r="512" s="2" customFormat="1" ht="24.15" customHeight="1">
      <c r="A512" s="38"/>
      <c r="B512" s="39"/>
      <c r="C512" s="215" t="s">
        <v>558</v>
      </c>
      <c r="D512" s="215" t="s">
        <v>142</v>
      </c>
      <c r="E512" s="216" t="s">
        <v>559</v>
      </c>
      <c r="F512" s="217" t="s">
        <v>560</v>
      </c>
      <c r="G512" s="218" t="s">
        <v>160</v>
      </c>
      <c r="H512" s="219">
        <v>2</v>
      </c>
      <c r="I512" s="220"/>
      <c r="J512" s="221">
        <f>ROUND(I512*H512,2)</f>
        <v>0</v>
      </c>
      <c r="K512" s="222"/>
      <c r="L512" s="44"/>
      <c r="M512" s="223" t="s">
        <v>1</v>
      </c>
      <c r="N512" s="224" t="s">
        <v>39</v>
      </c>
      <c r="O512" s="91"/>
      <c r="P512" s="225">
        <f>O512*H512</f>
        <v>0</v>
      </c>
      <c r="Q512" s="225">
        <v>6.0000000000000002E-05</v>
      </c>
      <c r="R512" s="225">
        <f>Q512*H512</f>
        <v>0.00012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256</v>
      </c>
      <c r="AT512" s="227" t="s">
        <v>142</v>
      </c>
      <c r="AU512" s="227" t="s">
        <v>147</v>
      </c>
      <c r="AY512" s="17" t="s">
        <v>139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147</v>
      </c>
      <c r="BK512" s="228">
        <f>ROUND(I512*H512,2)</f>
        <v>0</v>
      </c>
      <c r="BL512" s="17" t="s">
        <v>256</v>
      </c>
      <c r="BM512" s="227" t="s">
        <v>561</v>
      </c>
    </row>
    <row r="513" s="13" customFormat="1">
      <c r="A513" s="13"/>
      <c r="B513" s="229"/>
      <c r="C513" s="230"/>
      <c r="D513" s="231" t="s">
        <v>149</v>
      </c>
      <c r="E513" s="232" t="s">
        <v>1</v>
      </c>
      <c r="F513" s="233" t="s">
        <v>562</v>
      </c>
      <c r="G513" s="230"/>
      <c r="H513" s="232" t="s">
        <v>1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149</v>
      </c>
      <c r="AU513" s="239" t="s">
        <v>147</v>
      </c>
      <c r="AV513" s="13" t="s">
        <v>81</v>
      </c>
      <c r="AW513" s="13" t="s">
        <v>30</v>
      </c>
      <c r="AX513" s="13" t="s">
        <v>73</v>
      </c>
      <c r="AY513" s="239" t="s">
        <v>139</v>
      </c>
    </row>
    <row r="514" s="14" customFormat="1">
      <c r="A514" s="14"/>
      <c r="B514" s="240"/>
      <c r="C514" s="241"/>
      <c r="D514" s="231" t="s">
        <v>149</v>
      </c>
      <c r="E514" s="242" t="s">
        <v>1</v>
      </c>
      <c r="F514" s="243" t="s">
        <v>284</v>
      </c>
      <c r="G514" s="241"/>
      <c r="H514" s="244">
        <v>2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149</v>
      </c>
      <c r="AU514" s="250" t="s">
        <v>147</v>
      </c>
      <c r="AV514" s="14" t="s">
        <v>147</v>
      </c>
      <c r="AW514" s="14" t="s">
        <v>30</v>
      </c>
      <c r="AX514" s="14" t="s">
        <v>81</v>
      </c>
      <c r="AY514" s="250" t="s">
        <v>139</v>
      </c>
    </row>
    <row r="515" s="2" customFormat="1" ht="16.5" customHeight="1">
      <c r="A515" s="38"/>
      <c r="B515" s="39"/>
      <c r="C515" s="251" t="s">
        <v>563</v>
      </c>
      <c r="D515" s="251" t="s">
        <v>152</v>
      </c>
      <c r="E515" s="252" t="s">
        <v>564</v>
      </c>
      <c r="F515" s="253" t="s">
        <v>565</v>
      </c>
      <c r="G515" s="254" t="s">
        <v>160</v>
      </c>
      <c r="H515" s="255">
        <v>2</v>
      </c>
      <c r="I515" s="256"/>
      <c r="J515" s="257">
        <f>ROUND(I515*H515,2)</f>
        <v>0</v>
      </c>
      <c r="K515" s="258"/>
      <c r="L515" s="259"/>
      <c r="M515" s="260" t="s">
        <v>1</v>
      </c>
      <c r="N515" s="261" t="s">
        <v>39</v>
      </c>
      <c r="O515" s="91"/>
      <c r="P515" s="225">
        <f>O515*H515</f>
        <v>0</v>
      </c>
      <c r="Q515" s="225">
        <v>0.00044999999999999999</v>
      </c>
      <c r="R515" s="225">
        <f>Q515*H515</f>
        <v>0.00089999999999999998</v>
      </c>
      <c r="S515" s="225">
        <v>0</v>
      </c>
      <c r="T515" s="22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333</v>
      </c>
      <c r="AT515" s="227" t="s">
        <v>152</v>
      </c>
      <c r="AU515" s="227" t="s">
        <v>147</v>
      </c>
      <c r="AY515" s="17" t="s">
        <v>139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147</v>
      </c>
      <c r="BK515" s="228">
        <f>ROUND(I515*H515,2)</f>
        <v>0</v>
      </c>
      <c r="BL515" s="17" t="s">
        <v>256</v>
      </c>
      <c r="BM515" s="227" t="s">
        <v>566</v>
      </c>
    </row>
    <row r="516" s="13" customFormat="1">
      <c r="A516" s="13"/>
      <c r="B516" s="229"/>
      <c r="C516" s="230"/>
      <c r="D516" s="231" t="s">
        <v>149</v>
      </c>
      <c r="E516" s="232" t="s">
        <v>1</v>
      </c>
      <c r="F516" s="233" t="s">
        <v>562</v>
      </c>
      <c r="G516" s="230"/>
      <c r="H516" s="232" t="s">
        <v>1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9" t="s">
        <v>149</v>
      </c>
      <c r="AU516" s="239" t="s">
        <v>147</v>
      </c>
      <c r="AV516" s="13" t="s">
        <v>81</v>
      </c>
      <c r="AW516" s="13" t="s">
        <v>30</v>
      </c>
      <c r="AX516" s="13" t="s">
        <v>73</v>
      </c>
      <c r="AY516" s="239" t="s">
        <v>139</v>
      </c>
    </row>
    <row r="517" s="14" customFormat="1">
      <c r="A517" s="14"/>
      <c r="B517" s="240"/>
      <c r="C517" s="241"/>
      <c r="D517" s="231" t="s">
        <v>149</v>
      </c>
      <c r="E517" s="242" t="s">
        <v>1</v>
      </c>
      <c r="F517" s="243" t="s">
        <v>284</v>
      </c>
      <c r="G517" s="241"/>
      <c r="H517" s="244">
        <v>2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0" t="s">
        <v>149</v>
      </c>
      <c r="AU517" s="250" t="s">
        <v>147</v>
      </c>
      <c r="AV517" s="14" t="s">
        <v>147</v>
      </c>
      <c r="AW517" s="14" t="s">
        <v>30</v>
      </c>
      <c r="AX517" s="14" t="s">
        <v>81</v>
      </c>
      <c r="AY517" s="250" t="s">
        <v>139</v>
      </c>
    </row>
    <row r="518" s="2" customFormat="1" ht="21.75" customHeight="1">
      <c r="A518" s="38"/>
      <c r="B518" s="39"/>
      <c r="C518" s="215" t="s">
        <v>567</v>
      </c>
      <c r="D518" s="215" t="s">
        <v>142</v>
      </c>
      <c r="E518" s="216" t="s">
        <v>568</v>
      </c>
      <c r="F518" s="217" t="s">
        <v>569</v>
      </c>
      <c r="G518" s="218" t="s">
        <v>174</v>
      </c>
      <c r="H518" s="219">
        <v>17.5</v>
      </c>
      <c r="I518" s="220"/>
      <c r="J518" s="221">
        <f>ROUND(I518*H518,2)</f>
        <v>0</v>
      </c>
      <c r="K518" s="222"/>
      <c r="L518" s="44"/>
      <c r="M518" s="223" t="s">
        <v>1</v>
      </c>
      <c r="N518" s="224" t="s">
        <v>39</v>
      </c>
      <c r="O518" s="91"/>
      <c r="P518" s="225">
        <f>O518*H518</f>
        <v>0</v>
      </c>
      <c r="Q518" s="225">
        <v>0</v>
      </c>
      <c r="R518" s="225">
        <f>Q518*H518</f>
        <v>0</v>
      </c>
      <c r="S518" s="225">
        <v>0</v>
      </c>
      <c r="T518" s="226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7" t="s">
        <v>256</v>
      </c>
      <c r="AT518" s="227" t="s">
        <v>142</v>
      </c>
      <c r="AU518" s="227" t="s">
        <v>147</v>
      </c>
      <c r="AY518" s="17" t="s">
        <v>139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7" t="s">
        <v>147</v>
      </c>
      <c r="BK518" s="228">
        <f>ROUND(I518*H518,2)</f>
        <v>0</v>
      </c>
      <c r="BL518" s="17" t="s">
        <v>256</v>
      </c>
      <c r="BM518" s="227" t="s">
        <v>570</v>
      </c>
    </row>
    <row r="519" s="14" customFormat="1">
      <c r="A519" s="14"/>
      <c r="B519" s="240"/>
      <c r="C519" s="241"/>
      <c r="D519" s="231" t="s">
        <v>149</v>
      </c>
      <c r="E519" s="242" t="s">
        <v>1</v>
      </c>
      <c r="F519" s="243" t="s">
        <v>571</v>
      </c>
      <c r="G519" s="241"/>
      <c r="H519" s="244">
        <v>17.5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149</v>
      </c>
      <c r="AU519" s="250" t="s">
        <v>147</v>
      </c>
      <c r="AV519" s="14" t="s">
        <v>147</v>
      </c>
      <c r="AW519" s="14" t="s">
        <v>30</v>
      </c>
      <c r="AX519" s="14" t="s">
        <v>81</v>
      </c>
      <c r="AY519" s="250" t="s">
        <v>139</v>
      </c>
    </row>
    <row r="520" s="2" customFormat="1" ht="24.15" customHeight="1">
      <c r="A520" s="38"/>
      <c r="B520" s="39"/>
      <c r="C520" s="215" t="s">
        <v>572</v>
      </c>
      <c r="D520" s="215" t="s">
        <v>142</v>
      </c>
      <c r="E520" s="216" t="s">
        <v>573</v>
      </c>
      <c r="F520" s="217" t="s">
        <v>574</v>
      </c>
      <c r="G520" s="218" t="s">
        <v>160</v>
      </c>
      <c r="H520" s="219">
        <v>2</v>
      </c>
      <c r="I520" s="220"/>
      <c r="J520" s="221">
        <f>ROUND(I520*H520,2)</f>
        <v>0</v>
      </c>
      <c r="K520" s="222"/>
      <c r="L520" s="44"/>
      <c r="M520" s="223" t="s">
        <v>1</v>
      </c>
      <c r="N520" s="224" t="s">
        <v>39</v>
      </c>
      <c r="O520" s="91"/>
      <c r="P520" s="225">
        <f>O520*H520</f>
        <v>0</v>
      </c>
      <c r="Q520" s="225">
        <v>0</v>
      </c>
      <c r="R520" s="225">
        <f>Q520*H520</f>
        <v>0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256</v>
      </c>
      <c r="AT520" s="227" t="s">
        <v>142</v>
      </c>
      <c r="AU520" s="227" t="s">
        <v>147</v>
      </c>
      <c r="AY520" s="17" t="s">
        <v>139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147</v>
      </c>
      <c r="BK520" s="228">
        <f>ROUND(I520*H520,2)</f>
        <v>0</v>
      </c>
      <c r="BL520" s="17" t="s">
        <v>256</v>
      </c>
      <c r="BM520" s="227" t="s">
        <v>575</v>
      </c>
    </row>
    <row r="521" s="14" customFormat="1">
      <c r="A521" s="14"/>
      <c r="B521" s="240"/>
      <c r="C521" s="241"/>
      <c r="D521" s="231" t="s">
        <v>149</v>
      </c>
      <c r="E521" s="242" t="s">
        <v>1</v>
      </c>
      <c r="F521" s="243" t="s">
        <v>147</v>
      </c>
      <c r="G521" s="241"/>
      <c r="H521" s="244">
        <v>2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149</v>
      </c>
      <c r="AU521" s="250" t="s">
        <v>147</v>
      </c>
      <c r="AV521" s="14" t="s">
        <v>147</v>
      </c>
      <c r="AW521" s="14" t="s">
        <v>30</v>
      </c>
      <c r="AX521" s="14" t="s">
        <v>81</v>
      </c>
      <c r="AY521" s="250" t="s">
        <v>139</v>
      </c>
    </row>
    <row r="522" s="2" customFormat="1" ht="24.15" customHeight="1">
      <c r="A522" s="38"/>
      <c r="B522" s="39"/>
      <c r="C522" s="215" t="s">
        <v>576</v>
      </c>
      <c r="D522" s="215" t="s">
        <v>142</v>
      </c>
      <c r="E522" s="216" t="s">
        <v>577</v>
      </c>
      <c r="F522" s="217" t="s">
        <v>578</v>
      </c>
      <c r="G522" s="218" t="s">
        <v>145</v>
      </c>
      <c r="H522" s="219">
        <v>0.017999999999999999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256</v>
      </c>
      <c r="AT522" s="227" t="s">
        <v>142</v>
      </c>
      <c r="AU522" s="227" t="s">
        <v>147</v>
      </c>
      <c r="AY522" s="17" t="s">
        <v>139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147</v>
      </c>
      <c r="BK522" s="228">
        <f>ROUND(I522*H522,2)</f>
        <v>0</v>
      </c>
      <c r="BL522" s="17" t="s">
        <v>256</v>
      </c>
      <c r="BM522" s="227" t="s">
        <v>579</v>
      </c>
    </row>
    <row r="523" s="2" customFormat="1" ht="33" customHeight="1">
      <c r="A523" s="38"/>
      <c r="B523" s="39"/>
      <c r="C523" s="215" t="s">
        <v>580</v>
      </c>
      <c r="D523" s="215" t="s">
        <v>142</v>
      </c>
      <c r="E523" s="216" t="s">
        <v>581</v>
      </c>
      <c r="F523" s="217" t="s">
        <v>582</v>
      </c>
      <c r="G523" s="218" t="s">
        <v>145</v>
      </c>
      <c r="H523" s="219">
        <v>0.035999999999999997</v>
      </c>
      <c r="I523" s="220"/>
      <c r="J523" s="221">
        <f>ROUND(I523*H523,2)</f>
        <v>0</v>
      </c>
      <c r="K523" s="222"/>
      <c r="L523" s="44"/>
      <c r="M523" s="223" t="s">
        <v>1</v>
      </c>
      <c r="N523" s="224" t="s">
        <v>39</v>
      </c>
      <c r="O523" s="91"/>
      <c r="P523" s="225">
        <f>O523*H523</f>
        <v>0</v>
      </c>
      <c r="Q523" s="225">
        <v>0</v>
      </c>
      <c r="R523" s="225">
        <f>Q523*H523</f>
        <v>0</v>
      </c>
      <c r="S523" s="225">
        <v>0</v>
      </c>
      <c r="T523" s="22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256</v>
      </c>
      <c r="AT523" s="227" t="s">
        <v>142</v>
      </c>
      <c r="AU523" s="227" t="s">
        <v>147</v>
      </c>
      <c r="AY523" s="17" t="s">
        <v>139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147</v>
      </c>
      <c r="BK523" s="228">
        <f>ROUND(I523*H523,2)</f>
        <v>0</v>
      </c>
      <c r="BL523" s="17" t="s">
        <v>256</v>
      </c>
      <c r="BM523" s="227" t="s">
        <v>583</v>
      </c>
    </row>
    <row r="524" s="14" customFormat="1">
      <c r="A524" s="14"/>
      <c r="B524" s="240"/>
      <c r="C524" s="241"/>
      <c r="D524" s="231" t="s">
        <v>149</v>
      </c>
      <c r="E524" s="241"/>
      <c r="F524" s="243" t="s">
        <v>584</v>
      </c>
      <c r="G524" s="241"/>
      <c r="H524" s="244">
        <v>0.035999999999999997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149</v>
      </c>
      <c r="AU524" s="250" t="s">
        <v>147</v>
      </c>
      <c r="AV524" s="14" t="s">
        <v>147</v>
      </c>
      <c r="AW524" s="14" t="s">
        <v>4</v>
      </c>
      <c r="AX524" s="14" t="s">
        <v>81</v>
      </c>
      <c r="AY524" s="250" t="s">
        <v>139</v>
      </c>
    </row>
    <row r="525" s="12" customFormat="1" ht="22.8" customHeight="1">
      <c r="A525" s="12"/>
      <c r="B525" s="199"/>
      <c r="C525" s="200"/>
      <c r="D525" s="201" t="s">
        <v>72</v>
      </c>
      <c r="E525" s="213" t="s">
        <v>585</v>
      </c>
      <c r="F525" s="213" t="s">
        <v>586</v>
      </c>
      <c r="G525" s="200"/>
      <c r="H525" s="200"/>
      <c r="I525" s="203"/>
      <c r="J525" s="214">
        <f>BK525</f>
        <v>0</v>
      </c>
      <c r="K525" s="200"/>
      <c r="L525" s="205"/>
      <c r="M525" s="206"/>
      <c r="N525" s="207"/>
      <c r="O525" s="207"/>
      <c r="P525" s="208">
        <f>SUM(P526:P597)</f>
        <v>0</v>
      </c>
      <c r="Q525" s="207"/>
      <c r="R525" s="208">
        <f>SUM(R526:R597)</f>
        <v>0.055869999999999996</v>
      </c>
      <c r="S525" s="207"/>
      <c r="T525" s="209">
        <f>SUM(T526:T597)</f>
        <v>0.034269999999999995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0" t="s">
        <v>147</v>
      </c>
      <c r="AT525" s="211" t="s">
        <v>72</v>
      </c>
      <c r="AU525" s="211" t="s">
        <v>81</v>
      </c>
      <c r="AY525" s="210" t="s">
        <v>139</v>
      </c>
      <c r="BK525" s="212">
        <f>SUM(BK526:BK597)</f>
        <v>0</v>
      </c>
    </row>
    <row r="526" s="2" customFormat="1" ht="16.5" customHeight="1">
      <c r="A526" s="38"/>
      <c r="B526" s="39"/>
      <c r="C526" s="215" t="s">
        <v>587</v>
      </c>
      <c r="D526" s="215" t="s">
        <v>142</v>
      </c>
      <c r="E526" s="216" t="s">
        <v>588</v>
      </c>
      <c r="F526" s="217" t="s">
        <v>589</v>
      </c>
      <c r="G526" s="218" t="s">
        <v>174</v>
      </c>
      <c r="H526" s="219">
        <v>19.5</v>
      </c>
      <c r="I526" s="220"/>
      <c r="J526" s="221">
        <f>ROUND(I526*H526,2)</f>
        <v>0</v>
      </c>
      <c r="K526" s="222"/>
      <c r="L526" s="44"/>
      <c r="M526" s="223" t="s">
        <v>1</v>
      </c>
      <c r="N526" s="224" t="s">
        <v>39</v>
      </c>
      <c r="O526" s="91"/>
      <c r="P526" s="225">
        <f>O526*H526</f>
        <v>0</v>
      </c>
      <c r="Q526" s="225">
        <v>0</v>
      </c>
      <c r="R526" s="225">
        <f>Q526*H526</f>
        <v>0</v>
      </c>
      <c r="S526" s="225">
        <v>0.00027999999999999998</v>
      </c>
      <c r="T526" s="226">
        <f>S526*H526</f>
        <v>0.0054599999999999996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256</v>
      </c>
      <c r="AT526" s="227" t="s">
        <v>142</v>
      </c>
      <c r="AU526" s="227" t="s">
        <v>147</v>
      </c>
      <c r="AY526" s="17" t="s">
        <v>139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147</v>
      </c>
      <c r="BK526" s="228">
        <f>ROUND(I526*H526,2)</f>
        <v>0</v>
      </c>
      <c r="BL526" s="17" t="s">
        <v>256</v>
      </c>
      <c r="BM526" s="227" t="s">
        <v>590</v>
      </c>
    </row>
    <row r="527" s="13" customFormat="1">
      <c r="A527" s="13"/>
      <c r="B527" s="229"/>
      <c r="C527" s="230"/>
      <c r="D527" s="231" t="s">
        <v>149</v>
      </c>
      <c r="E527" s="232" t="s">
        <v>1</v>
      </c>
      <c r="F527" s="233" t="s">
        <v>228</v>
      </c>
      <c r="G527" s="230"/>
      <c r="H527" s="232" t="s">
        <v>1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149</v>
      </c>
      <c r="AU527" s="239" t="s">
        <v>147</v>
      </c>
      <c r="AV527" s="13" t="s">
        <v>81</v>
      </c>
      <c r="AW527" s="13" t="s">
        <v>30</v>
      </c>
      <c r="AX527" s="13" t="s">
        <v>73</v>
      </c>
      <c r="AY527" s="239" t="s">
        <v>139</v>
      </c>
    </row>
    <row r="528" s="14" customFormat="1">
      <c r="A528" s="14"/>
      <c r="B528" s="240"/>
      <c r="C528" s="241"/>
      <c r="D528" s="231" t="s">
        <v>149</v>
      </c>
      <c r="E528" s="242" t="s">
        <v>1</v>
      </c>
      <c r="F528" s="243" t="s">
        <v>155</v>
      </c>
      <c r="G528" s="241"/>
      <c r="H528" s="244">
        <v>8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149</v>
      </c>
      <c r="AU528" s="250" t="s">
        <v>147</v>
      </c>
      <c r="AV528" s="14" t="s">
        <v>147</v>
      </c>
      <c r="AW528" s="14" t="s">
        <v>30</v>
      </c>
      <c r="AX528" s="14" t="s">
        <v>73</v>
      </c>
      <c r="AY528" s="250" t="s">
        <v>139</v>
      </c>
    </row>
    <row r="529" s="13" customFormat="1">
      <c r="A529" s="13"/>
      <c r="B529" s="229"/>
      <c r="C529" s="230"/>
      <c r="D529" s="231" t="s">
        <v>149</v>
      </c>
      <c r="E529" s="232" t="s">
        <v>1</v>
      </c>
      <c r="F529" s="233" t="s">
        <v>591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149</v>
      </c>
      <c r="AU529" s="239" t="s">
        <v>147</v>
      </c>
      <c r="AV529" s="13" t="s">
        <v>81</v>
      </c>
      <c r="AW529" s="13" t="s">
        <v>30</v>
      </c>
      <c r="AX529" s="13" t="s">
        <v>73</v>
      </c>
      <c r="AY529" s="239" t="s">
        <v>139</v>
      </c>
    </row>
    <row r="530" s="14" customFormat="1">
      <c r="A530" s="14"/>
      <c r="B530" s="240"/>
      <c r="C530" s="241"/>
      <c r="D530" s="231" t="s">
        <v>149</v>
      </c>
      <c r="E530" s="242" t="s">
        <v>1</v>
      </c>
      <c r="F530" s="243" t="s">
        <v>207</v>
      </c>
      <c r="G530" s="241"/>
      <c r="H530" s="244">
        <v>10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149</v>
      </c>
      <c r="AU530" s="250" t="s">
        <v>147</v>
      </c>
      <c r="AV530" s="14" t="s">
        <v>147</v>
      </c>
      <c r="AW530" s="14" t="s">
        <v>30</v>
      </c>
      <c r="AX530" s="14" t="s">
        <v>73</v>
      </c>
      <c r="AY530" s="250" t="s">
        <v>139</v>
      </c>
    </row>
    <row r="531" s="13" customFormat="1">
      <c r="A531" s="13"/>
      <c r="B531" s="229"/>
      <c r="C531" s="230"/>
      <c r="D531" s="231" t="s">
        <v>149</v>
      </c>
      <c r="E531" s="232" t="s">
        <v>1</v>
      </c>
      <c r="F531" s="233" t="s">
        <v>230</v>
      </c>
      <c r="G531" s="230"/>
      <c r="H531" s="232" t="s">
        <v>1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149</v>
      </c>
      <c r="AU531" s="239" t="s">
        <v>147</v>
      </c>
      <c r="AV531" s="13" t="s">
        <v>81</v>
      </c>
      <c r="AW531" s="13" t="s">
        <v>30</v>
      </c>
      <c r="AX531" s="13" t="s">
        <v>73</v>
      </c>
      <c r="AY531" s="239" t="s">
        <v>139</v>
      </c>
    </row>
    <row r="532" s="14" customFormat="1">
      <c r="A532" s="14"/>
      <c r="B532" s="240"/>
      <c r="C532" s="241"/>
      <c r="D532" s="231" t="s">
        <v>149</v>
      </c>
      <c r="E532" s="242" t="s">
        <v>1</v>
      </c>
      <c r="F532" s="243" t="s">
        <v>271</v>
      </c>
      <c r="G532" s="241"/>
      <c r="H532" s="244">
        <v>1.5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149</v>
      </c>
      <c r="AU532" s="250" t="s">
        <v>147</v>
      </c>
      <c r="AV532" s="14" t="s">
        <v>147</v>
      </c>
      <c r="AW532" s="14" t="s">
        <v>30</v>
      </c>
      <c r="AX532" s="14" t="s">
        <v>73</v>
      </c>
      <c r="AY532" s="250" t="s">
        <v>139</v>
      </c>
    </row>
    <row r="533" s="15" customFormat="1">
      <c r="A533" s="15"/>
      <c r="B533" s="262"/>
      <c r="C533" s="263"/>
      <c r="D533" s="231" t="s">
        <v>149</v>
      </c>
      <c r="E533" s="264" t="s">
        <v>1</v>
      </c>
      <c r="F533" s="265" t="s">
        <v>170</v>
      </c>
      <c r="G533" s="263"/>
      <c r="H533" s="266">
        <v>19.5</v>
      </c>
      <c r="I533" s="267"/>
      <c r="J533" s="263"/>
      <c r="K533" s="263"/>
      <c r="L533" s="268"/>
      <c r="M533" s="269"/>
      <c r="N533" s="270"/>
      <c r="O533" s="270"/>
      <c r="P533" s="270"/>
      <c r="Q533" s="270"/>
      <c r="R533" s="270"/>
      <c r="S533" s="270"/>
      <c r="T533" s="271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2" t="s">
        <v>149</v>
      </c>
      <c r="AU533" s="272" t="s">
        <v>147</v>
      </c>
      <c r="AV533" s="15" t="s">
        <v>146</v>
      </c>
      <c r="AW533" s="15" t="s">
        <v>30</v>
      </c>
      <c r="AX533" s="15" t="s">
        <v>81</v>
      </c>
      <c r="AY533" s="272" t="s">
        <v>139</v>
      </c>
    </row>
    <row r="534" s="2" customFormat="1" ht="21.75" customHeight="1">
      <c r="A534" s="38"/>
      <c r="B534" s="39"/>
      <c r="C534" s="215" t="s">
        <v>592</v>
      </c>
      <c r="D534" s="215" t="s">
        <v>142</v>
      </c>
      <c r="E534" s="216" t="s">
        <v>593</v>
      </c>
      <c r="F534" s="217" t="s">
        <v>594</v>
      </c>
      <c r="G534" s="218" t="s">
        <v>160</v>
      </c>
      <c r="H534" s="219">
        <v>9</v>
      </c>
      <c r="I534" s="220"/>
      <c r="J534" s="221">
        <f>ROUND(I534*H534,2)</f>
        <v>0</v>
      </c>
      <c r="K534" s="222"/>
      <c r="L534" s="44"/>
      <c r="M534" s="223" t="s">
        <v>1</v>
      </c>
      <c r="N534" s="224" t="s">
        <v>39</v>
      </c>
      <c r="O534" s="91"/>
      <c r="P534" s="225">
        <f>O534*H534</f>
        <v>0</v>
      </c>
      <c r="Q534" s="225">
        <v>0</v>
      </c>
      <c r="R534" s="225">
        <f>Q534*H534</f>
        <v>0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256</v>
      </c>
      <c r="AT534" s="227" t="s">
        <v>142</v>
      </c>
      <c r="AU534" s="227" t="s">
        <v>147</v>
      </c>
      <c r="AY534" s="17" t="s">
        <v>139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147</v>
      </c>
      <c r="BK534" s="228">
        <f>ROUND(I534*H534,2)</f>
        <v>0</v>
      </c>
      <c r="BL534" s="17" t="s">
        <v>256</v>
      </c>
      <c r="BM534" s="227" t="s">
        <v>595</v>
      </c>
    </row>
    <row r="535" s="14" customFormat="1">
      <c r="A535" s="14"/>
      <c r="B535" s="240"/>
      <c r="C535" s="241"/>
      <c r="D535" s="231" t="s">
        <v>149</v>
      </c>
      <c r="E535" s="242" t="s">
        <v>1</v>
      </c>
      <c r="F535" s="243" t="s">
        <v>202</v>
      </c>
      <c r="G535" s="241"/>
      <c r="H535" s="244">
        <v>9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149</v>
      </c>
      <c r="AU535" s="250" t="s">
        <v>147</v>
      </c>
      <c r="AV535" s="14" t="s">
        <v>147</v>
      </c>
      <c r="AW535" s="14" t="s">
        <v>30</v>
      </c>
      <c r="AX535" s="14" t="s">
        <v>81</v>
      </c>
      <c r="AY535" s="250" t="s">
        <v>139</v>
      </c>
    </row>
    <row r="536" s="2" customFormat="1" ht="24.15" customHeight="1">
      <c r="A536" s="38"/>
      <c r="B536" s="39"/>
      <c r="C536" s="215" t="s">
        <v>596</v>
      </c>
      <c r="D536" s="215" t="s">
        <v>142</v>
      </c>
      <c r="E536" s="216" t="s">
        <v>597</v>
      </c>
      <c r="F536" s="217" t="s">
        <v>598</v>
      </c>
      <c r="G536" s="218" t="s">
        <v>174</v>
      </c>
      <c r="H536" s="219">
        <v>40</v>
      </c>
      <c r="I536" s="220"/>
      <c r="J536" s="221">
        <f>ROUND(I536*H536,2)</f>
        <v>0</v>
      </c>
      <c r="K536" s="222"/>
      <c r="L536" s="44"/>
      <c r="M536" s="223" t="s">
        <v>1</v>
      </c>
      <c r="N536" s="224" t="s">
        <v>39</v>
      </c>
      <c r="O536" s="91"/>
      <c r="P536" s="225">
        <f>O536*H536</f>
        <v>0</v>
      </c>
      <c r="Q536" s="225">
        <v>0.0011900000000000001</v>
      </c>
      <c r="R536" s="225">
        <f>Q536*H536</f>
        <v>0.047600000000000003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256</v>
      </c>
      <c r="AT536" s="227" t="s">
        <v>142</v>
      </c>
      <c r="AU536" s="227" t="s">
        <v>147</v>
      </c>
      <c r="AY536" s="17" t="s">
        <v>139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147</v>
      </c>
      <c r="BK536" s="228">
        <f>ROUND(I536*H536,2)</f>
        <v>0</v>
      </c>
      <c r="BL536" s="17" t="s">
        <v>256</v>
      </c>
      <c r="BM536" s="227" t="s">
        <v>599</v>
      </c>
    </row>
    <row r="537" s="13" customFormat="1">
      <c r="A537" s="13"/>
      <c r="B537" s="229"/>
      <c r="C537" s="230"/>
      <c r="D537" s="231" t="s">
        <v>149</v>
      </c>
      <c r="E537" s="232" t="s">
        <v>1</v>
      </c>
      <c r="F537" s="233" t="s">
        <v>600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149</v>
      </c>
      <c r="AU537" s="239" t="s">
        <v>147</v>
      </c>
      <c r="AV537" s="13" t="s">
        <v>81</v>
      </c>
      <c r="AW537" s="13" t="s">
        <v>30</v>
      </c>
      <c r="AX537" s="13" t="s">
        <v>73</v>
      </c>
      <c r="AY537" s="239" t="s">
        <v>139</v>
      </c>
    </row>
    <row r="538" s="14" customFormat="1">
      <c r="A538" s="14"/>
      <c r="B538" s="240"/>
      <c r="C538" s="241"/>
      <c r="D538" s="231" t="s">
        <v>149</v>
      </c>
      <c r="E538" s="242" t="s">
        <v>1</v>
      </c>
      <c r="F538" s="243" t="s">
        <v>289</v>
      </c>
      <c r="G538" s="241"/>
      <c r="H538" s="244">
        <v>22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149</v>
      </c>
      <c r="AU538" s="250" t="s">
        <v>147</v>
      </c>
      <c r="AV538" s="14" t="s">
        <v>147</v>
      </c>
      <c r="AW538" s="14" t="s">
        <v>30</v>
      </c>
      <c r="AX538" s="14" t="s">
        <v>73</v>
      </c>
      <c r="AY538" s="250" t="s">
        <v>139</v>
      </c>
    </row>
    <row r="539" s="13" customFormat="1">
      <c r="A539" s="13"/>
      <c r="B539" s="229"/>
      <c r="C539" s="230"/>
      <c r="D539" s="231" t="s">
        <v>149</v>
      </c>
      <c r="E539" s="232" t="s">
        <v>1</v>
      </c>
      <c r="F539" s="233" t="s">
        <v>601</v>
      </c>
      <c r="G539" s="230"/>
      <c r="H539" s="232" t="s">
        <v>1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149</v>
      </c>
      <c r="AU539" s="239" t="s">
        <v>147</v>
      </c>
      <c r="AV539" s="13" t="s">
        <v>81</v>
      </c>
      <c r="AW539" s="13" t="s">
        <v>30</v>
      </c>
      <c r="AX539" s="13" t="s">
        <v>73</v>
      </c>
      <c r="AY539" s="239" t="s">
        <v>139</v>
      </c>
    </row>
    <row r="540" s="14" customFormat="1">
      <c r="A540" s="14"/>
      <c r="B540" s="240"/>
      <c r="C540" s="241"/>
      <c r="D540" s="231" t="s">
        <v>149</v>
      </c>
      <c r="E540" s="242" t="s">
        <v>1</v>
      </c>
      <c r="F540" s="243" t="s">
        <v>256</v>
      </c>
      <c r="G540" s="241"/>
      <c r="H540" s="244">
        <v>16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149</v>
      </c>
      <c r="AU540" s="250" t="s">
        <v>147</v>
      </c>
      <c r="AV540" s="14" t="s">
        <v>147</v>
      </c>
      <c r="AW540" s="14" t="s">
        <v>30</v>
      </c>
      <c r="AX540" s="14" t="s">
        <v>73</v>
      </c>
      <c r="AY540" s="250" t="s">
        <v>139</v>
      </c>
    </row>
    <row r="541" s="13" customFormat="1">
      <c r="A541" s="13"/>
      <c r="B541" s="229"/>
      <c r="C541" s="230"/>
      <c r="D541" s="231" t="s">
        <v>149</v>
      </c>
      <c r="E541" s="232" t="s">
        <v>1</v>
      </c>
      <c r="F541" s="233" t="s">
        <v>230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149</v>
      </c>
      <c r="AU541" s="239" t="s">
        <v>147</v>
      </c>
      <c r="AV541" s="13" t="s">
        <v>81</v>
      </c>
      <c r="AW541" s="13" t="s">
        <v>30</v>
      </c>
      <c r="AX541" s="13" t="s">
        <v>73</v>
      </c>
      <c r="AY541" s="239" t="s">
        <v>139</v>
      </c>
    </row>
    <row r="542" s="14" customFormat="1">
      <c r="A542" s="14"/>
      <c r="B542" s="240"/>
      <c r="C542" s="241"/>
      <c r="D542" s="231" t="s">
        <v>149</v>
      </c>
      <c r="E542" s="242" t="s">
        <v>1</v>
      </c>
      <c r="F542" s="243" t="s">
        <v>147</v>
      </c>
      <c r="G542" s="241"/>
      <c r="H542" s="244">
        <v>2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149</v>
      </c>
      <c r="AU542" s="250" t="s">
        <v>147</v>
      </c>
      <c r="AV542" s="14" t="s">
        <v>147</v>
      </c>
      <c r="AW542" s="14" t="s">
        <v>30</v>
      </c>
      <c r="AX542" s="14" t="s">
        <v>73</v>
      </c>
      <c r="AY542" s="250" t="s">
        <v>139</v>
      </c>
    </row>
    <row r="543" s="15" customFormat="1">
      <c r="A543" s="15"/>
      <c r="B543" s="262"/>
      <c r="C543" s="263"/>
      <c r="D543" s="231" t="s">
        <v>149</v>
      </c>
      <c r="E543" s="264" t="s">
        <v>1</v>
      </c>
      <c r="F543" s="265" t="s">
        <v>170</v>
      </c>
      <c r="G543" s="263"/>
      <c r="H543" s="266">
        <v>40</v>
      </c>
      <c r="I543" s="267"/>
      <c r="J543" s="263"/>
      <c r="K543" s="263"/>
      <c r="L543" s="268"/>
      <c r="M543" s="269"/>
      <c r="N543" s="270"/>
      <c r="O543" s="270"/>
      <c r="P543" s="270"/>
      <c r="Q543" s="270"/>
      <c r="R543" s="270"/>
      <c r="S543" s="270"/>
      <c r="T543" s="271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2" t="s">
        <v>149</v>
      </c>
      <c r="AU543" s="272" t="s">
        <v>147</v>
      </c>
      <c r="AV543" s="15" t="s">
        <v>146</v>
      </c>
      <c r="AW543" s="15" t="s">
        <v>30</v>
      </c>
      <c r="AX543" s="15" t="s">
        <v>81</v>
      </c>
      <c r="AY543" s="272" t="s">
        <v>139</v>
      </c>
    </row>
    <row r="544" s="2" customFormat="1" ht="24.15" customHeight="1">
      <c r="A544" s="38"/>
      <c r="B544" s="39"/>
      <c r="C544" s="215" t="s">
        <v>602</v>
      </c>
      <c r="D544" s="215" t="s">
        <v>142</v>
      </c>
      <c r="E544" s="216" t="s">
        <v>603</v>
      </c>
      <c r="F544" s="217" t="s">
        <v>604</v>
      </c>
      <c r="G544" s="218" t="s">
        <v>605</v>
      </c>
      <c r="H544" s="219">
        <v>1</v>
      </c>
      <c r="I544" s="220"/>
      <c r="J544" s="221">
        <f>ROUND(I544*H544,2)</f>
        <v>0</v>
      </c>
      <c r="K544" s="222"/>
      <c r="L544" s="44"/>
      <c r="M544" s="223" t="s">
        <v>1</v>
      </c>
      <c r="N544" s="224" t="s">
        <v>39</v>
      </c>
      <c r="O544" s="91"/>
      <c r="P544" s="225">
        <f>O544*H544</f>
        <v>0</v>
      </c>
      <c r="Q544" s="225">
        <v>0</v>
      </c>
      <c r="R544" s="225">
        <f>Q544*H544</f>
        <v>0</v>
      </c>
      <c r="S544" s="225">
        <v>0</v>
      </c>
      <c r="T544" s="22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7" t="s">
        <v>256</v>
      </c>
      <c r="AT544" s="227" t="s">
        <v>142</v>
      </c>
      <c r="AU544" s="227" t="s">
        <v>147</v>
      </c>
      <c r="AY544" s="17" t="s">
        <v>139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147</v>
      </c>
      <c r="BK544" s="228">
        <f>ROUND(I544*H544,2)</f>
        <v>0</v>
      </c>
      <c r="BL544" s="17" t="s">
        <v>256</v>
      </c>
      <c r="BM544" s="227" t="s">
        <v>606</v>
      </c>
    </row>
    <row r="545" s="14" customFormat="1">
      <c r="A545" s="14"/>
      <c r="B545" s="240"/>
      <c r="C545" s="241"/>
      <c r="D545" s="231" t="s">
        <v>149</v>
      </c>
      <c r="E545" s="242" t="s">
        <v>1</v>
      </c>
      <c r="F545" s="243" t="s">
        <v>81</v>
      </c>
      <c r="G545" s="241"/>
      <c r="H545" s="244">
        <v>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149</v>
      </c>
      <c r="AU545" s="250" t="s">
        <v>147</v>
      </c>
      <c r="AV545" s="14" t="s">
        <v>147</v>
      </c>
      <c r="AW545" s="14" t="s">
        <v>30</v>
      </c>
      <c r="AX545" s="14" t="s">
        <v>81</v>
      </c>
      <c r="AY545" s="250" t="s">
        <v>139</v>
      </c>
    </row>
    <row r="546" s="2" customFormat="1" ht="24.15" customHeight="1">
      <c r="A546" s="38"/>
      <c r="B546" s="39"/>
      <c r="C546" s="215" t="s">
        <v>607</v>
      </c>
      <c r="D546" s="215" t="s">
        <v>142</v>
      </c>
      <c r="E546" s="216" t="s">
        <v>608</v>
      </c>
      <c r="F546" s="217" t="s">
        <v>609</v>
      </c>
      <c r="G546" s="218" t="s">
        <v>605</v>
      </c>
      <c r="H546" s="219">
        <v>1</v>
      </c>
      <c r="I546" s="220"/>
      <c r="J546" s="221">
        <f>ROUND(I546*H546,2)</f>
        <v>0</v>
      </c>
      <c r="K546" s="222"/>
      <c r="L546" s="44"/>
      <c r="M546" s="223" t="s">
        <v>1</v>
      </c>
      <c r="N546" s="224" t="s">
        <v>39</v>
      </c>
      <c r="O546" s="91"/>
      <c r="P546" s="225">
        <f>O546*H546</f>
        <v>0</v>
      </c>
      <c r="Q546" s="225">
        <v>0</v>
      </c>
      <c r="R546" s="225">
        <f>Q546*H546</f>
        <v>0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256</v>
      </c>
      <c r="AT546" s="227" t="s">
        <v>142</v>
      </c>
      <c r="AU546" s="227" t="s">
        <v>147</v>
      </c>
      <c r="AY546" s="17" t="s">
        <v>139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147</v>
      </c>
      <c r="BK546" s="228">
        <f>ROUND(I546*H546,2)</f>
        <v>0</v>
      </c>
      <c r="BL546" s="17" t="s">
        <v>256</v>
      </c>
      <c r="BM546" s="227" t="s">
        <v>610</v>
      </c>
    </row>
    <row r="547" s="2" customFormat="1" ht="37.8" customHeight="1">
      <c r="A547" s="38"/>
      <c r="B547" s="39"/>
      <c r="C547" s="215" t="s">
        <v>611</v>
      </c>
      <c r="D547" s="215" t="s">
        <v>142</v>
      </c>
      <c r="E547" s="216" t="s">
        <v>612</v>
      </c>
      <c r="F547" s="217" t="s">
        <v>613</v>
      </c>
      <c r="G547" s="218" t="s">
        <v>174</v>
      </c>
      <c r="H547" s="219">
        <v>40</v>
      </c>
      <c r="I547" s="220"/>
      <c r="J547" s="221">
        <f>ROUND(I547*H547,2)</f>
        <v>0</v>
      </c>
      <c r="K547" s="222"/>
      <c r="L547" s="44"/>
      <c r="M547" s="223" t="s">
        <v>1</v>
      </c>
      <c r="N547" s="224" t="s">
        <v>39</v>
      </c>
      <c r="O547" s="91"/>
      <c r="P547" s="225">
        <f>O547*H547</f>
        <v>0</v>
      </c>
      <c r="Q547" s="225">
        <v>4.0000000000000003E-05</v>
      </c>
      <c r="R547" s="225">
        <f>Q547*H547</f>
        <v>0.0016000000000000001</v>
      </c>
      <c r="S547" s="225">
        <v>0</v>
      </c>
      <c r="T547" s="226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7" t="s">
        <v>256</v>
      </c>
      <c r="AT547" s="227" t="s">
        <v>142</v>
      </c>
      <c r="AU547" s="227" t="s">
        <v>147</v>
      </c>
      <c r="AY547" s="17" t="s">
        <v>139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147</v>
      </c>
      <c r="BK547" s="228">
        <f>ROUND(I547*H547,2)</f>
        <v>0</v>
      </c>
      <c r="BL547" s="17" t="s">
        <v>256</v>
      </c>
      <c r="BM547" s="227" t="s">
        <v>614</v>
      </c>
    </row>
    <row r="548" s="14" customFormat="1">
      <c r="A548" s="14"/>
      <c r="B548" s="240"/>
      <c r="C548" s="241"/>
      <c r="D548" s="231" t="s">
        <v>149</v>
      </c>
      <c r="E548" s="242" t="s">
        <v>1</v>
      </c>
      <c r="F548" s="243" t="s">
        <v>348</v>
      </c>
      <c r="G548" s="241"/>
      <c r="H548" s="244">
        <v>40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149</v>
      </c>
      <c r="AU548" s="250" t="s">
        <v>147</v>
      </c>
      <c r="AV548" s="14" t="s">
        <v>147</v>
      </c>
      <c r="AW548" s="14" t="s">
        <v>30</v>
      </c>
      <c r="AX548" s="14" t="s">
        <v>81</v>
      </c>
      <c r="AY548" s="250" t="s">
        <v>139</v>
      </c>
    </row>
    <row r="549" s="2" customFormat="1" ht="16.5" customHeight="1">
      <c r="A549" s="38"/>
      <c r="B549" s="39"/>
      <c r="C549" s="215" t="s">
        <v>615</v>
      </c>
      <c r="D549" s="215" t="s">
        <v>142</v>
      </c>
      <c r="E549" s="216" t="s">
        <v>616</v>
      </c>
      <c r="F549" s="217" t="s">
        <v>617</v>
      </c>
      <c r="G549" s="218" t="s">
        <v>174</v>
      </c>
      <c r="H549" s="219">
        <v>19.5</v>
      </c>
      <c r="I549" s="220"/>
      <c r="J549" s="221">
        <f>ROUND(I549*H549,2)</f>
        <v>0</v>
      </c>
      <c r="K549" s="222"/>
      <c r="L549" s="44"/>
      <c r="M549" s="223" t="s">
        <v>1</v>
      </c>
      <c r="N549" s="224" t="s">
        <v>39</v>
      </c>
      <c r="O549" s="91"/>
      <c r="P549" s="225">
        <f>O549*H549</f>
        <v>0</v>
      </c>
      <c r="Q549" s="225">
        <v>0</v>
      </c>
      <c r="R549" s="225">
        <f>Q549*H549</f>
        <v>0</v>
      </c>
      <c r="S549" s="225">
        <v>0.00024000000000000001</v>
      </c>
      <c r="T549" s="226">
        <f>S549*H549</f>
        <v>0.0046800000000000001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256</v>
      </c>
      <c r="AT549" s="227" t="s">
        <v>142</v>
      </c>
      <c r="AU549" s="227" t="s">
        <v>147</v>
      </c>
      <c r="AY549" s="17" t="s">
        <v>139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147</v>
      </c>
      <c r="BK549" s="228">
        <f>ROUND(I549*H549,2)</f>
        <v>0</v>
      </c>
      <c r="BL549" s="17" t="s">
        <v>256</v>
      </c>
      <c r="BM549" s="227" t="s">
        <v>618</v>
      </c>
    </row>
    <row r="550" s="14" customFormat="1">
      <c r="A550" s="14"/>
      <c r="B550" s="240"/>
      <c r="C550" s="241"/>
      <c r="D550" s="231" t="s">
        <v>149</v>
      </c>
      <c r="E550" s="242" t="s">
        <v>1</v>
      </c>
      <c r="F550" s="243" t="s">
        <v>619</v>
      </c>
      <c r="G550" s="241"/>
      <c r="H550" s="244">
        <v>19.5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149</v>
      </c>
      <c r="AU550" s="250" t="s">
        <v>147</v>
      </c>
      <c r="AV550" s="14" t="s">
        <v>147</v>
      </c>
      <c r="AW550" s="14" t="s">
        <v>30</v>
      </c>
      <c r="AX550" s="14" t="s">
        <v>81</v>
      </c>
      <c r="AY550" s="250" t="s">
        <v>139</v>
      </c>
    </row>
    <row r="551" s="2" customFormat="1" ht="16.5" customHeight="1">
      <c r="A551" s="38"/>
      <c r="B551" s="39"/>
      <c r="C551" s="215" t="s">
        <v>620</v>
      </c>
      <c r="D551" s="215" t="s">
        <v>142</v>
      </c>
      <c r="E551" s="216" t="s">
        <v>621</v>
      </c>
      <c r="F551" s="217" t="s">
        <v>622</v>
      </c>
      <c r="G551" s="218" t="s">
        <v>160</v>
      </c>
      <c r="H551" s="219">
        <v>11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39</v>
      </c>
      <c r="O551" s="91"/>
      <c r="P551" s="225">
        <f>O551*H551</f>
        <v>0</v>
      </c>
      <c r="Q551" s="225">
        <v>0</v>
      </c>
      <c r="R551" s="225">
        <f>Q551*H551</f>
        <v>0</v>
      </c>
      <c r="S551" s="225">
        <v>0</v>
      </c>
      <c r="T551" s="22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256</v>
      </c>
      <c r="AT551" s="227" t="s">
        <v>142</v>
      </c>
      <c r="AU551" s="227" t="s">
        <v>147</v>
      </c>
      <c r="AY551" s="17" t="s">
        <v>139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147</v>
      </c>
      <c r="BK551" s="228">
        <f>ROUND(I551*H551,2)</f>
        <v>0</v>
      </c>
      <c r="BL551" s="17" t="s">
        <v>256</v>
      </c>
      <c r="BM551" s="227" t="s">
        <v>623</v>
      </c>
    </row>
    <row r="552" s="13" customFormat="1">
      <c r="A552" s="13"/>
      <c r="B552" s="229"/>
      <c r="C552" s="230"/>
      <c r="D552" s="231" t="s">
        <v>149</v>
      </c>
      <c r="E552" s="232" t="s">
        <v>1</v>
      </c>
      <c r="F552" s="233" t="s">
        <v>624</v>
      </c>
      <c r="G552" s="230"/>
      <c r="H552" s="232" t="s">
        <v>1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149</v>
      </c>
      <c r="AU552" s="239" t="s">
        <v>147</v>
      </c>
      <c r="AV552" s="13" t="s">
        <v>81</v>
      </c>
      <c r="AW552" s="13" t="s">
        <v>30</v>
      </c>
      <c r="AX552" s="13" t="s">
        <v>73</v>
      </c>
      <c r="AY552" s="239" t="s">
        <v>139</v>
      </c>
    </row>
    <row r="553" s="14" customFormat="1">
      <c r="A553" s="14"/>
      <c r="B553" s="240"/>
      <c r="C553" s="241"/>
      <c r="D553" s="231" t="s">
        <v>149</v>
      </c>
      <c r="E553" s="242" t="s">
        <v>1</v>
      </c>
      <c r="F553" s="243" t="s">
        <v>625</v>
      </c>
      <c r="G553" s="241"/>
      <c r="H553" s="244">
        <v>11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149</v>
      </c>
      <c r="AU553" s="250" t="s">
        <v>147</v>
      </c>
      <c r="AV553" s="14" t="s">
        <v>147</v>
      </c>
      <c r="AW553" s="14" t="s">
        <v>30</v>
      </c>
      <c r="AX553" s="14" t="s">
        <v>81</v>
      </c>
      <c r="AY553" s="250" t="s">
        <v>139</v>
      </c>
    </row>
    <row r="554" s="2" customFormat="1" ht="24.15" customHeight="1">
      <c r="A554" s="38"/>
      <c r="B554" s="39"/>
      <c r="C554" s="215" t="s">
        <v>626</v>
      </c>
      <c r="D554" s="215" t="s">
        <v>142</v>
      </c>
      <c r="E554" s="216" t="s">
        <v>627</v>
      </c>
      <c r="F554" s="217" t="s">
        <v>628</v>
      </c>
      <c r="G554" s="218" t="s">
        <v>160</v>
      </c>
      <c r="H554" s="219">
        <v>2</v>
      </c>
      <c r="I554" s="220"/>
      <c r="J554" s="221">
        <f>ROUND(I554*H554,2)</f>
        <v>0</v>
      </c>
      <c r="K554" s="222"/>
      <c r="L554" s="44"/>
      <c r="M554" s="223" t="s">
        <v>1</v>
      </c>
      <c r="N554" s="224" t="s">
        <v>39</v>
      </c>
      <c r="O554" s="91"/>
      <c r="P554" s="225">
        <f>O554*H554</f>
        <v>0</v>
      </c>
      <c r="Q554" s="225">
        <v>0</v>
      </c>
      <c r="R554" s="225">
        <f>Q554*H554</f>
        <v>0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256</v>
      </c>
      <c r="AT554" s="227" t="s">
        <v>142</v>
      </c>
      <c r="AU554" s="227" t="s">
        <v>147</v>
      </c>
      <c r="AY554" s="17" t="s">
        <v>139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147</v>
      </c>
      <c r="BK554" s="228">
        <f>ROUND(I554*H554,2)</f>
        <v>0</v>
      </c>
      <c r="BL554" s="17" t="s">
        <v>256</v>
      </c>
      <c r="BM554" s="227" t="s">
        <v>629</v>
      </c>
    </row>
    <row r="555" s="14" customFormat="1">
      <c r="A555" s="14"/>
      <c r="B555" s="240"/>
      <c r="C555" s="241"/>
      <c r="D555" s="231" t="s">
        <v>149</v>
      </c>
      <c r="E555" s="242" t="s">
        <v>1</v>
      </c>
      <c r="F555" s="243" t="s">
        <v>147</v>
      </c>
      <c r="G555" s="241"/>
      <c r="H555" s="244">
        <v>2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149</v>
      </c>
      <c r="AU555" s="250" t="s">
        <v>147</v>
      </c>
      <c r="AV555" s="14" t="s">
        <v>147</v>
      </c>
      <c r="AW555" s="14" t="s">
        <v>30</v>
      </c>
      <c r="AX555" s="14" t="s">
        <v>81</v>
      </c>
      <c r="AY555" s="250" t="s">
        <v>139</v>
      </c>
    </row>
    <row r="556" s="2" customFormat="1" ht="21.75" customHeight="1">
      <c r="A556" s="38"/>
      <c r="B556" s="39"/>
      <c r="C556" s="215" t="s">
        <v>630</v>
      </c>
      <c r="D556" s="215" t="s">
        <v>142</v>
      </c>
      <c r="E556" s="216" t="s">
        <v>631</v>
      </c>
      <c r="F556" s="217" t="s">
        <v>632</v>
      </c>
      <c r="G556" s="218" t="s">
        <v>160</v>
      </c>
      <c r="H556" s="219">
        <v>9</v>
      </c>
      <c r="I556" s="220"/>
      <c r="J556" s="221">
        <f>ROUND(I556*H556,2)</f>
        <v>0</v>
      </c>
      <c r="K556" s="222"/>
      <c r="L556" s="44"/>
      <c r="M556" s="223" t="s">
        <v>1</v>
      </c>
      <c r="N556" s="224" t="s">
        <v>39</v>
      </c>
      <c r="O556" s="91"/>
      <c r="P556" s="225">
        <f>O556*H556</f>
        <v>0</v>
      </c>
      <c r="Q556" s="225">
        <v>0.00017000000000000001</v>
      </c>
      <c r="R556" s="225">
        <f>Q556*H556</f>
        <v>0.0015300000000000001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256</v>
      </c>
      <c r="AT556" s="227" t="s">
        <v>142</v>
      </c>
      <c r="AU556" s="227" t="s">
        <v>147</v>
      </c>
      <c r="AY556" s="17" t="s">
        <v>139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147</v>
      </c>
      <c r="BK556" s="228">
        <f>ROUND(I556*H556,2)</f>
        <v>0</v>
      </c>
      <c r="BL556" s="17" t="s">
        <v>256</v>
      </c>
      <c r="BM556" s="227" t="s">
        <v>633</v>
      </c>
    </row>
    <row r="557" s="13" customFormat="1">
      <c r="A557" s="13"/>
      <c r="B557" s="229"/>
      <c r="C557" s="230"/>
      <c r="D557" s="231" t="s">
        <v>149</v>
      </c>
      <c r="E557" s="232" t="s">
        <v>1</v>
      </c>
      <c r="F557" s="233" t="s">
        <v>634</v>
      </c>
      <c r="G557" s="230"/>
      <c r="H557" s="232" t="s">
        <v>1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149</v>
      </c>
      <c r="AU557" s="239" t="s">
        <v>147</v>
      </c>
      <c r="AV557" s="13" t="s">
        <v>81</v>
      </c>
      <c r="AW557" s="13" t="s">
        <v>30</v>
      </c>
      <c r="AX557" s="13" t="s">
        <v>73</v>
      </c>
      <c r="AY557" s="239" t="s">
        <v>139</v>
      </c>
    </row>
    <row r="558" s="14" customFormat="1">
      <c r="A558" s="14"/>
      <c r="B558" s="240"/>
      <c r="C558" s="241"/>
      <c r="D558" s="231" t="s">
        <v>149</v>
      </c>
      <c r="E558" s="242" t="s">
        <v>1</v>
      </c>
      <c r="F558" s="243" t="s">
        <v>635</v>
      </c>
      <c r="G558" s="241"/>
      <c r="H558" s="244">
        <v>9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149</v>
      </c>
      <c r="AU558" s="250" t="s">
        <v>147</v>
      </c>
      <c r="AV558" s="14" t="s">
        <v>147</v>
      </c>
      <c r="AW558" s="14" t="s">
        <v>30</v>
      </c>
      <c r="AX558" s="14" t="s">
        <v>81</v>
      </c>
      <c r="AY558" s="250" t="s">
        <v>139</v>
      </c>
    </row>
    <row r="559" s="2" customFormat="1" ht="21.75" customHeight="1">
      <c r="A559" s="38"/>
      <c r="B559" s="39"/>
      <c r="C559" s="215" t="s">
        <v>636</v>
      </c>
      <c r="D559" s="215" t="s">
        <v>142</v>
      </c>
      <c r="E559" s="216" t="s">
        <v>637</v>
      </c>
      <c r="F559" s="217" t="s">
        <v>638</v>
      </c>
      <c r="G559" s="218" t="s">
        <v>605</v>
      </c>
      <c r="H559" s="219">
        <v>1</v>
      </c>
      <c r="I559" s="220"/>
      <c r="J559" s="221">
        <f>ROUND(I559*H559,2)</f>
        <v>0</v>
      </c>
      <c r="K559" s="222"/>
      <c r="L559" s="44"/>
      <c r="M559" s="223" t="s">
        <v>1</v>
      </c>
      <c r="N559" s="224" t="s">
        <v>39</v>
      </c>
      <c r="O559" s="91"/>
      <c r="P559" s="225">
        <f>O559*H559</f>
        <v>0</v>
      </c>
      <c r="Q559" s="225">
        <v>0.00021000000000000001</v>
      </c>
      <c r="R559" s="225">
        <f>Q559*H559</f>
        <v>0.00021000000000000001</v>
      </c>
      <c r="S559" s="225">
        <v>0</v>
      </c>
      <c r="T559" s="22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256</v>
      </c>
      <c r="AT559" s="227" t="s">
        <v>142</v>
      </c>
      <c r="AU559" s="227" t="s">
        <v>147</v>
      </c>
      <c r="AY559" s="17" t="s">
        <v>139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147</v>
      </c>
      <c r="BK559" s="228">
        <f>ROUND(I559*H559,2)</f>
        <v>0</v>
      </c>
      <c r="BL559" s="17" t="s">
        <v>256</v>
      </c>
      <c r="BM559" s="227" t="s">
        <v>639</v>
      </c>
    </row>
    <row r="560" s="13" customFormat="1">
      <c r="A560" s="13"/>
      <c r="B560" s="229"/>
      <c r="C560" s="230"/>
      <c r="D560" s="231" t="s">
        <v>149</v>
      </c>
      <c r="E560" s="232" t="s">
        <v>1</v>
      </c>
      <c r="F560" s="233" t="s">
        <v>640</v>
      </c>
      <c r="G560" s="230"/>
      <c r="H560" s="232" t="s">
        <v>1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9" t="s">
        <v>149</v>
      </c>
      <c r="AU560" s="239" t="s">
        <v>147</v>
      </c>
      <c r="AV560" s="13" t="s">
        <v>81</v>
      </c>
      <c r="AW560" s="13" t="s">
        <v>30</v>
      </c>
      <c r="AX560" s="13" t="s">
        <v>73</v>
      </c>
      <c r="AY560" s="239" t="s">
        <v>139</v>
      </c>
    </row>
    <row r="561" s="14" customFormat="1">
      <c r="A561" s="14"/>
      <c r="B561" s="240"/>
      <c r="C561" s="241"/>
      <c r="D561" s="231" t="s">
        <v>149</v>
      </c>
      <c r="E561" s="242" t="s">
        <v>1</v>
      </c>
      <c r="F561" s="243" t="s">
        <v>81</v>
      </c>
      <c r="G561" s="241"/>
      <c r="H561" s="244">
        <v>1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149</v>
      </c>
      <c r="AU561" s="250" t="s">
        <v>147</v>
      </c>
      <c r="AV561" s="14" t="s">
        <v>147</v>
      </c>
      <c r="AW561" s="14" t="s">
        <v>30</v>
      </c>
      <c r="AX561" s="14" t="s">
        <v>81</v>
      </c>
      <c r="AY561" s="250" t="s">
        <v>139</v>
      </c>
    </row>
    <row r="562" s="2" customFormat="1" ht="21.75" customHeight="1">
      <c r="A562" s="38"/>
      <c r="B562" s="39"/>
      <c r="C562" s="215" t="s">
        <v>641</v>
      </c>
      <c r="D562" s="215" t="s">
        <v>142</v>
      </c>
      <c r="E562" s="216" t="s">
        <v>642</v>
      </c>
      <c r="F562" s="217" t="s">
        <v>643</v>
      </c>
      <c r="G562" s="218" t="s">
        <v>160</v>
      </c>
      <c r="H562" s="219">
        <v>6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0.00052999999999999998</v>
      </c>
      <c r="T562" s="226">
        <f>S562*H562</f>
        <v>0.0031799999999999997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256</v>
      </c>
      <c r="AT562" s="227" t="s">
        <v>142</v>
      </c>
      <c r="AU562" s="227" t="s">
        <v>147</v>
      </c>
      <c r="AY562" s="17" t="s">
        <v>139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147</v>
      </c>
      <c r="BK562" s="228">
        <f>ROUND(I562*H562,2)</f>
        <v>0</v>
      </c>
      <c r="BL562" s="17" t="s">
        <v>256</v>
      </c>
      <c r="BM562" s="227" t="s">
        <v>644</v>
      </c>
    </row>
    <row r="563" s="13" customFormat="1">
      <c r="A563" s="13"/>
      <c r="B563" s="229"/>
      <c r="C563" s="230"/>
      <c r="D563" s="231" t="s">
        <v>149</v>
      </c>
      <c r="E563" s="232" t="s">
        <v>1</v>
      </c>
      <c r="F563" s="233" t="s">
        <v>645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149</v>
      </c>
      <c r="AU563" s="239" t="s">
        <v>147</v>
      </c>
      <c r="AV563" s="13" t="s">
        <v>81</v>
      </c>
      <c r="AW563" s="13" t="s">
        <v>30</v>
      </c>
      <c r="AX563" s="13" t="s">
        <v>73</v>
      </c>
      <c r="AY563" s="239" t="s">
        <v>139</v>
      </c>
    </row>
    <row r="564" s="14" customFormat="1">
      <c r="A564" s="14"/>
      <c r="B564" s="240"/>
      <c r="C564" s="241"/>
      <c r="D564" s="231" t="s">
        <v>149</v>
      </c>
      <c r="E564" s="242" t="s">
        <v>1</v>
      </c>
      <c r="F564" s="243" t="s">
        <v>646</v>
      </c>
      <c r="G564" s="241"/>
      <c r="H564" s="244">
        <v>5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149</v>
      </c>
      <c r="AU564" s="250" t="s">
        <v>147</v>
      </c>
      <c r="AV564" s="14" t="s">
        <v>147</v>
      </c>
      <c r="AW564" s="14" t="s">
        <v>30</v>
      </c>
      <c r="AX564" s="14" t="s">
        <v>73</v>
      </c>
      <c r="AY564" s="250" t="s">
        <v>139</v>
      </c>
    </row>
    <row r="565" s="13" customFormat="1">
      <c r="A565" s="13"/>
      <c r="B565" s="229"/>
      <c r="C565" s="230"/>
      <c r="D565" s="231" t="s">
        <v>149</v>
      </c>
      <c r="E565" s="232" t="s">
        <v>1</v>
      </c>
      <c r="F565" s="233" t="s">
        <v>647</v>
      </c>
      <c r="G565" s="230"/>
      <c r="H565" s="232" t="s">
        <v>1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9" t="s">
        <v>149</v>
      </c>
      <c r="AU565" s="239" t="s">
        <v>147</v>
      </c>
      <c r="AV565" s="13" t="s">
        <v>81</v>
      </c>
      <c r="AW565" s="13" t="s">
        <v>30</v>
      </c>
      <c r="AX565" s="13" t="s">
        <v>73</v>
      </c>
      <c r="AY565" s="239" t="s">
        <v>139</v>
      </c>
    </row>
    <row r="566" s="14" customFormat="1">
      <c r="A566" s="14"/>
      <c r="B566" s="240"/>
      <c r="C566" s="241"/>
      <c r="D566" s="231" t="s">
        <v>149</v>
      </c>
      <c r="E566" s="242" t="s">
        <v>1</v>
      </c>
      <c r="F566" s="243" t="s">
        <v>81</v>
      </c>
      <c r="G566" s="241"/>
      <c r="H566" s="244">
        <v>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149</v>
      </c>
      <c r="AU566" s="250" t="s">
        <v>147</v>
      </c>
      <c r="AV566" s="14" t="s">
        <v>147</v>
      </c>
      <c r="AW566" s="14" t="s">
        <v>30</v>
      </c>
      <c r="AX566" s="14" t="s">
        <v>73</v>
      </c>
      <c r="AY566" s="250" t="s">
        <v>139</v>
      </c>
    </row>
    <row r="567" s="15" customFormat="1">
      <c r="A567" s="15"/>
      <c r="B567" s="262"/>
      <c r="C567" s="263"/>
      <c r="D567" s="231" t="s">
        <v>149</v>
      </c>
      <c r="E567" s="264" t="s">
        <v>1</v>
      </c>
      <c r="F567" s="265" t="s">
        <v>170</v>
      </c>
      <c r="G567" s="263"/>
      <c r="H567" s="266">
        <v>6</v>
      </c>
      <c r="I567" s="267"/>
      <c r="J567" s="263"/>
      <c r="K567" s="263"/>
      <c r="L567" s="268"/>
      <c r="M567" s="269"/>
      <c r="N567" s="270"/>
      <c r="O567" s="270"/>
      <c r="P567" s="270"/>
      <c r="Q567" s="270"/>
      <c r="R567" s="270"/>
      <c r="S567" s="270"/>
      <c r="T567" s="271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72" t="s">
        <v>149</v>
      </c>
      <c r="AU567" s="272" t="s">
        <v>147</v>
      </c>
      <c r="AV567" s="15" t="s">
        <v>146</v>
      </c>
      <c r="AW567" s="15" t="s">
        <v>30</v>
      </c>
      <c r="AX567" s="15" t="s">
        <v>81</v>
      </c>
      <c r="AY567" s="272" t="s">
        <v>139</v>
      </c>
    </row>
    <row r="568" s="2" customFormat="1" ht="24.15" customHeight="1">
      <c r="A568" s="38"/>
      <c r="B568" s="39"/>
      <c r="C568" s="215" t="s">
        <v>648</v>
      </c>
      <c r="D568" s="215" t="s">
        <v>142</v>
      </c>
      <c r="E568" s="216" t="s">
        <v>649</v>
      </c>
      <c r="F568" s="217" t="s">
        <v>650</v>
      </c>
      <c r="G568" s="218" t="s">
        <v>160</v>
      </c>
      <c r="H568" s="219">
        <v>3</v>
      </c>
      <c r="I568" s="220"/>
      <c r="J568" s="221">
        <f>ROUND(I568*H568,2)</f>
        <v>0</v>
      </c>
      <c r="K568" s="222"/>
      <c r="L568" s="44"/>
      <c r="M568" s="223" t="s">
        <v>1</v>
      </c>
      <c r="N568" s="224" t="s">
        <v>39</v>
      </c>
      <c r="O568" s="91"/>
      <c r="P568" s="225">
        <f>O568*H568</f>
        <v>0</v>
      </c>
      <c r="Q568" s="225">
        <v>0</v>
      </c>
      <c r="R568" s="225">
        <f>Q568*H568</f>
        <v>0</v>
      </c>
      <c r="S568" s="225">
        <v>0.00511</v>
      </c>
      <c r="T568" s="226">
        <f>S568*H568</f>
        <v>0.01533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256</v>
      </c>
      <c r="AT568" s="227" t="s">
        <v>142</v>
      </c>
      <c r="AU568" s="227" t="s">
        <v>147</v>
      </c>
      <c r="AY568" s="17" t="s">
        <v>139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147</v>
      </c>
      <c r="BK568" s="228">
        <f>ROUND(I568*H568,2)</f>
        <v>0</v>
      </c>
      <c r="BL568" s="17" t="s">
        <v>256</v>
      </c>
      <c r="BM568" s="227" t="s">
        <v>651</v>
      </c>
    </row>
    <row r="569" s="13" customFormat="1">
      <c r="A569" s="13"/>
      <c r="B569" s="229"/>
      <c r="C569" s="230"/>
      <c r="D569" s="231" t="s">
        <v>149</v>
      </c>
      <c r="E569" s="232" t="s">
        <v>1</v>
      </c>
      <c r="F569" s="233" t="s">
        <v>652</v>
      </c>
      <c r="G569" s="230"/>
      <c r="H569" s="232" t="s">
        <v>1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9" t="s">
        <v>149</v>
      </c>
      <c r="AU569" s="239" t="s">
        <v>147</v>
      </c>
      <c r="AV569" s="13" t="s">
        <v>81</v>
      </c>
      <c r="AW569" s="13" t="s">
        <v>30</v>
      </c>
      <c r="AX569" s="13" t="s">
        <v>73</v>
      </c>
      <c r="AY569" s="239" t="s">
        <v>139</v>
      </c>
    </row>
    <row r="570" s="14" customFormat="1">
      <c r="A570" s="14"/>
      <c r="B570" s="240"/>
      <c r="C570" s="241"/>
      <c r="D570" s="231" t="s">
        <v>149</v>
      </c>
      <c r="E570" s="242" t="s">
        <v>1</v>
      </c>
      <c r="F570" s="243" t="s">
        <v>81</v>
      </c>
      <c r="G570" s="241"/>
      <c r="H570" s="244">
        <v>1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149</v>
      </c>
      <c r="AU570" s="250" t="s">
        <v>147</v>
      </c>
      <c r="AV570" s="14" t="s">
        <v>147</v>
      </c>
      <c r="AW570" s="14" t="s">
        <v>30</v>
      </c>
      <c r="AX570" s="14" t="s">
        <v>73</v>
      </c>
      <c r="AY570" s="250" t="s">
        <v>139</v>
      </c>
    </row>
    <row r="571" s="13" customFormat="1">
      <c r="A571" s="13"/>
      <c r="B571" s="229"/>
      <c r="C571" s="230"/>
      <c r="D571" s="231" t="s">
        <v>149</v>
      </c>
      <c r="E571" s="232" t="s">
        <v>1</v>
      </c>
      <c r="F571" s="233" t="s">
        <v>653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149</v>
      </c>
      <c r="AU571" s="239" t="s">
        <v>147</v>
      </c>
      <c r="AV571" s="13" t="s">
        <v>81</v>
      </c>
      <c r="AW571" s="13" t="s">
        <v>30</v>
      </c>
      <c r="AX571" s="13" t="s">
        <v>73</v>
      </c>
      <c r="AY571" s="239" t="s">
        <v>139</v>
      </c>
    </row>
    <row r="572" s="14" customFormat="1">
      <c r="A572" s="14"/>
      <c r="B572" s="240"/>
      <c r="C572" s="241"/>
      <c r="D572" s="231" t="s">
        <v>149</v>
      </c>
      <c r="E572" s="242" t="s">
        <v>1</v>
      </c>
      <c r="F572" s="243" t="s">
        <v>147</v>
      </c>
      <c r="G572" s="241"/>
      <c r="H572" s="244">
        <v>2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149</v>
      </c>
      <c r="AU572" s="250" t="s">
        <v>147</v>
      </c>
      <c r="AV572" s="14" t="s">
        <v>147</v>
      </c>
      <c r="AW572" s="14" t="s">
        <v>30</v>
      </c>
      <c r="AX572" s="14" t="s">
        <v>73</v>
      </c>
      <c r="AY572" s="250" t="s">
        <v>139</v>
      </c>
    </row>
    <row r="573" s="15" customFormat="1">
      <c r="A573" s="15"/>
      <c r="B573" s="262"/>
      <c r="C573" s="263"/>
      <c r="D573" s="231" t="s">
        <v>149</v>
      </c>
      <c r="E573" s="264" t="s">
        <v>1</v>
      </c>
      <c r="F573" s="265" t="s">
        <v>170</v>
      </c>
      <c r="G573" s="263"/>
      <c r="H573" s="266">
        <v>3</v>
      </c>
      <c r="I573" s="267"/>
      <c r="J573" s="263"/>
      <c r="K573" s="263"/>
      <c r="L573" s="268"/>
      <c r="M573" s="269"/>
      <c r="N573" s="270"/>
      <c r="O573" s="270"/>
      <c r="P573" s="270"/>
      <c r="Q573" s="270"/>
      <c r="R573" s="270"/>
      <c r="S573" s="270"/>
      <c r="T573" s="271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2" t="s">
        <v>149</v>
      </c>
      <c r="AU573" s="272" t="s">
        <v>147</v>
      </c>
      <c r="AV573" s="15" t="s">
        <v>146</v>
      </c>
      <c r="AW573" s="15" t="s">
        <v>30</v>
      </c>
      <c r="AX573" s="15" t="s">
        <v>81</v>
      </c>
      <c r="AY573" s="272" t="s">
        <v>139</v>
      </c>
    </row>
    <row r="574" s="2" customFormat="1" ht="24.15" customHeight="1">
      <c r="A574" s="38"/>
      <c r="B574" s="39"/>
      <c r="C574" s="215" t="s">
        <v>654</v>
      </c>
      <c r="D574" s="215" t="s">
        <v>142</v>
      </c>
      <c r="E574" s="216" t="s">
        <v>655</v>
      </c>
      <c r="F574" s="217" t="s">
        <v>656</v>
      </c>
      <c r="G574" s="218" t="s">
        <v>160</v>
      </c>
      <c r="H574" s="219">
        <v>1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0.00076999999999999996</v>
      </c>
      <c r="R574" s="225">
        <f>Q574*H574</f>
        <v>0.00076999999999999996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256</v>
      </c>
      <c r="AT574" s="227" t="s">
        <v>142</v>
      </c>
      <c r="AU574" s="227" t="s">
        <v>147</v>
      </c>
      <c r="AY574" s="17" t="s">
        <v>139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147</v>
      </c>
      <c r="BK574" s="228">
        <f>ROUND(I574*H574,2)</f>
        <v>0</v>
      </c>
      <c r="BL574" s="17" t="s">
        <v>256</v>
      </c>
      <c r="BM574" s="227" t="s">
        <v>657</v>
      </c>
    </row>
    <row r="575" s="13" customFormat="1">
      <c r="A575" s="13"/>
      <c r="B575" s="229"/>
      <c r="C575" s="230"/>
      <c r="D575" s="231" t="s">
        <v>149</v>
      </c>
      <c r="E575" s="232" t="s">
        <v>1</v>
      </c>
      <c r="F575" s="233" t="s">
        <v>658</v>
      </c>
      <c r="G575" s="230"/>
      <c r="H575" s="232" t="s">
        <v>1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9" t="s">
        <v>149</v>
      </c>
      <c r="AU575" s="239" t="s">
        <v>147</v>
      </c>
      <c r="AV575" s="13" t="s">
        <v>81</v>
      </c>
      <c r="AW575" s="13" t="s">
        <v>30</v>
      </c>
      <c r="AX575" s="13" t="s">
        <v>73</v>
      </c>
      <c r="AY575" s="239" t="s">
        <v>139</v>
      </c>
    </row>
    <row r="576" s="14" customFormat="1">
      <c r="A576" s="14"/>
      <c r="B576" s="240"/>
      <c r="C576" s="241"/>
      <c r="D576" s="231" t="s">
        <v>149</v>
      </c>
      <c r="E576" s="242" t="s">
        <v>1</v>
      </c>
      <c r="F576" s="243" t="s">
        <v>81</v>
      </c>
      <c r="G576" s="241"/>
      <c r="H576" s="244">
        <v>1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149</v>
      </c>
      <c r="AU576" s="250" t="s">
        <v>147</v>
      </c>
      <c r="AV576" s="14" t="s">
        <v>147</v>
      </c>
      <c r="AW576" s="14" t="s">
        <v>30</v>
      </c>
      <c r="AX576" s="14" t="s">
        <v>73</v>
      </c>
      <c r="AY576" s="250" t="s">
        <v>139</v>
      </c>
    </row>
    <row r="577" s="15" customFormat="1">
      <c r="A577" s="15"/>
      <c r="B577" s="262"/>
      <c r="C577" s="263"/>
      <c r="D577" s="231" t="s">
        <v>149</v>
      </c>
      <c r="E577" s="264" t="s">
        <v>1</v>
      </c>
      <c r="F577" s="265" t="s">
        <v>170</v>
      </c>
      <c r="G577" s="263"/>
      <c r="H577" s="266">
        <v>1</v>
      </c>
      <c r="I577" s="267"/>
      <c r="J577" s="263"/>
      <c r="K577" s="263"/>
      <c r="L577" s="268"/>
      <c r="M577" s="269"/>
      <c r="N577" s="270"/>
      <c r="O577" s="270"/>
      <c r="P577" s="270"/>
      <c r="Q577" s="270"/>
      <c r="R577" s="270"/>
      <c r="S577" s="270"/>
      <c r="T577" s="271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2" t="s">
        <v>149</v>
      </c>
      <c r="AU577" s="272" t="s">
        <v>147</v>
      </c>
      <c r="AV577" s="15" t="s">
        <v>146</v>
      </c>
      <c r="AW577" s="15" t="s">
        <v>30</v>
      </c>
      <c r="AX577" s="15" t="s">
        <v>81</v>
      </c>
      <c r="AY577" s="272" t="s">
        <v>139</v>
      </c>
    </row>
    <row r="578" s="2" customFormat="1" ht="24.15" customHeight="1">
      <c r="A578" s="38"/>
      <c r="B578" s="39"/>
      <c r="C578" s="215" t="s">
        <v>659</v>
      </c>
      <c r="D578" s="215" t="s">
        <v>142</v>
      </c>
      <c r="E578" s="216" t="s">
        <v>660</v>
      </c>
      <c r="F578" s="217" t="s">
        <v>661</v>
      </c>
      <c r="G578" s="218" t="s">
        <v>160</v>
      </c>
      <c r="H578" s="219">
        <v>6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39</v>
      </c>
      <c r="O578" s="91"/>
      <c r="P578" s="225">
        <f>O578*H578</f>
        <v>0</v>
      </c>
      <c r="Q578" s="225">
        <v>0.00027999999999999998</v>
      </c>
      <c r="R578" s="225">
        <f>Q578*H578</f>
        <v>0.0016799999999999999</v>
      </c>
      <c r="S578" s="225">
        <v>0</v>
      </c>
      <c r="T578" s="22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256</v>
      </c>
      <c r="AT578" s="227" t="s">
        <v>142</v>
      </c>
      <c r="AU578" s="227" t="s">
        <v>147</v>
      </c>
      <c r="AY578" s="17" t="s">
        <v>139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147</v>
      </c>
      <c r="BK578" s="228">
        <f>ROUND(I578*H578,2)</f>
        <v>0</v>
      </c>
      <c r="BL578" s="17" t="s">
        <v>256</v>
      </c>
      <c r="BM578" s="227" t="s">
        <v>662</v>
      </c>
    </row>
    <row r="579" s="13" customFormat="1">
      <c r="A579" s="13"/>
      <c r="B579" s="229"/>
      <c r="C579" s="230"/>
      <c r="D579" s="231" t="s">
        <v>149</v>
      </c>
      <c r="E579" s="232" t="s">
        <v>1</v>
      </c>
      <c r="F579" s="233" t="s">
        <v>663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149</v>
      </c>
      <c r="AU579" s="239" t="s">
        <v>147</v>
      </c>
      <c r="AV579" s="13" t="s">
        <v>81</v>
      </c>
      <c r="AW579" s="13" t="s">
        <v>30</v>
      </c>
      <c r="AX579" s="13" t="s">
        <v>73</v>
      </c>
      <c r="AY579" s="239" t="s">
        <v>139</v>
      </c>
    </row>
    <row r="580" s="14" customFormat="1">
      <c r="A580" s="14"/>
      <c r="B580" s="240"/>
      <c r="C580" s="241"/>
      <c r="D580" s="231" t="s">
        <v>149</v>
      </c>
      <c r="E580" s="242" t="s">
        <v>1</v>
      </c>
      <c r="F580" s="243" t="s">
        <v>664</v>
      </c>
      <c r="G580" s="241"/>
      <c r="H580" s="244">
        <v>6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149</v>
      </c>
      <c r="AU580" s="250" t="s">
        <v>147</v>
      </c>
      <c r="AV580" s="14" t="s">
        <v>147</v>
      </c>
      <c r="AW580" s="14" t="s">
        <v>30</v>
      </c>
      <c r="AX580" s="14" t="s">
        <v>81</v>
      </c>
      <c r="AY580" s="250" t="s">
        <v>139</v>
      </c>
    </row>
    <row r="581" s="2" customFormat="1" ht="21.75" customHeight="1">
      <c r="A581" s="38"/>
      <c r="B581" s="39"/>
      <c r="C581" s="215" t="s">
        <v>665</v>
      </c>
      <c r="D581" s="215" t="s">
        <v>142</v>
      </c>
      <c r="E581" s="216" t="s">
        <v>666</v>
      </c>
      <c r="F581" s="217" t="s">
        <v>667</v>
      </c>
      <c r="G581" s="218" t="s">
        <v>160</v>
      </c>
      <c r="H581" s="219">
        <v>4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2.0000000000000002E-05</v>
      </c>
      <c r="R581" s="225">
        <f>Q581*H581</f>
        <v>8.0000000000000007E-05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256</v>
      </c>
      <c r="AT581" s="227" t="s">
        <v>142</v>
      </c>
      <c r="AU581" s="227" t="s">
        <v>147</v>
      </c>
      <c r="AY581" s="17" t="s">
        <v>139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147</v>
      </c>
      <c r="BK581" s="228">
        <f>ROUND(I581*H581,2)</f>
        <v>0</v>
      </c>
      <c r="BL581" s="17" t="s">
        <v>256</v>
      </c>
      <c r="BM581" s="227" t="s">
        <v>668</v>
      </c>
    </row>
    <row r="582" s="13" customFormat="1">
      <c r="A582" s="13"/>
      <c r="B582" s="229"/>
      <c r="C582" s="230"/>
      <c r="D582" s="231" t="s">
        <v>149</v>
      </c>
      <c r="E582" s="232" t="s">
        <v>1</v>
      </c>
      <c r="F582" s="233" t="s">
        <v>669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149</v>
      </c>
      <c r="AU582" s="239" t="s">
        <v>147</v>
      </c>
      <c r="AV582" s="13" t="s">
        <v>81</v>
      </c>
      <c r="AW582" s="13" t="s">
        <v>30</v>
      </c>
      <c r="AX582" s="13" t="s">
        <v>73</v>
      </c>
      <c r="AY582" s="239" t="s">
        <v>139</v>
      </c>
    </row>
    <row r="583" s="14" customFormat="1">
      <c r="A583" s="14"/>
      <c r="B583" s="240"/>
      <c r="C583" s="241"/>
      <c r="D583" s="231" t="s">
        <v>149</v>
      </c>
      <c r="E583" s="242" t="s">
        <v>1</v>
      </c>
      <c r="F583" s="243" t="s">
        <v>670</v>
      </c>
      <c r="G583" s="241"/>
      <c r="H583" s="244">
        <v>4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149</v>
      </c>
      <c r="AU583" s="250" t="s">
        <v>147</v>
      </c>
      <c r="AV583" s="14" t="s">
        <v>147</v>
      </c>
      <c r="AW583" s="14" t="s">
        <v>30</v>
      </c>
      <c r="AX583" s="14" t="s">
        <v>73</v>
      </c>
      <c r="AY583" s="250" t="s">
        <v>139</v>
      </c>
    </row>
    <row r="584" s="15" customFormat="1">
      <c r="A584" s="15"/>
      <c r="B584" s="262"/>
      <c r="C584" s="263"/>
      <c r="D584" s="231" t="s">
        <v>149</v>
      </c>
      <c r="E584" s="264" t="s">
        <v>1</v>
      </c>
      <c r="F584" s="265" t="s">
        <v>170</v>
      </c>
      <c r="G584" s="263"/>
      <c r="H584" s="266">
        <v>4</v>
      </c>
      <c r="I584" s="267"/>
      <c r="J584" s="263"/>
      <c r="K584" s="263"/>
      <c r="L584" s="268"/>
      <c r="M584" s="269"/>
      <c r="N584" s="270"/>
      <c r="O584" s="270"/>
      <c r="P584" s="270"/>
      <c r="Q584" s="270"/>
      <c r="R584" s="270"/>
      <c r="S584" s="270"/>
      <c r="T584" s="271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72" t="s">
        <v>149</v>
      </c>
      <c r="AU584" s="272" t="s">
        <v>147</v>
      </c>
      <c r="AV584" s="15" t="s">
        <v>146</v>
      </c>
      <c r="AW584" s="15" t="s">
        <v>30</v>
      </c>
      <c r="AX584" s="15" t="s">
        <v>81</v>
      </c>
      <c r="AY584" s="272" t="s">
        <v>139</v>
      </c>
    </row>
    <row r="585" s="2" customFormat="1" ht="24.15" customHeight="1">
      <c r="A585" s="38"/>
      <c r="B585" s="39"/>
      <c r="C585" s="251" t="s">
        <v>671</v>
      </c>
      <c r="D585" s="251" t="s">
        <v>152</v>
      </c>
      <c r="E585" s="252" t="s">
        <v>672</v>
      </c>
      <c r="F585" s="253" t="s">
        <v>673</v>
      </c>
      <c r="G585" s="254" t="s">
        <v>160</v>
      </c>
      <c r="H585" s="255">
        <v>4</v>
      </c>
      <c r="I585" s="256"/>
      <c r="J585" s="257">
        <f>ROUND(I585*H585,2)</f>
        <v>0</v>
      </c>
      <c r="K585" s="258"/>
      <c r="L585" s="259"/>
      <c r="M585" s="260" t="s">
        <v>1</v>
      </c>
      <c r="N585" s="261" t="s">
        <v>39</v>
      </c>
      <c r="O585" s="91"/>
      <c r="P585" s="225">
        <f>O585*H585</f>
        <v>0</v>
      </c>
      <c r="Q585" s="225">
        <v>0.00010000000000000001</v>
      </c>
      <c r="R585" s="225">
        <f>Q585*H585</f>
        <v>0.00040000000000000002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333</v>
      </c>
      <c r="AT585" s="227" t="s">
        <v>152</v>
      </c>
      <c r="AU585" s="227" t="s">
        <v>147</v>
      </c>
      <c r="AY585" s="17" t="s">
        <v>139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147</v>
      </c>
      <c r="BK585" s="228">
        <f>ROUND(I585*H585,2)</f>
        <v>0</v>
      </c>
      <c r="BL585" s="17" t="s">
        <v>256</v>
      </c>
      <c r="BM585" s="227" t="s">
        <v>674</v>
      </c>
    </row>
    <row r="586" s="2" customFormat="1" ht="16.5" customHeight="1">
      <c r="A586" s="38"/>
      <c r="B586" s="39"/>
      <c r="C586" s="215" t="s">
        <v>675</v>
      </c>
      <c r="D586" s="215" t="s">
        <v>142</v>
      </c>
      <c r="E586" s="216" t="s">
        <v>676</v>
      </c>
      <c r="F586" s="217" t="s">
        <v>677</v>
      </c>
      <c r="G586" s="218" t="s">
        <v>160</v>
      </c>
      <c r="H586" s="219">
        <v>1</v>
      </c>
      <c r="I586" s="220"/>
      <c r="J586" s="221">
        <f>ROUND(I586*H586,2)</f>
        <v>0</v>
      </c>
      <c r="K586" s="222"/>
      <c r="L586" s="44"/>
      <c r="M586" s="223" t="s">
        <v>1</v>
      </c>
      <c r="N586" s="224" t="s">
        <v>39</v>
      </c>
      <c r="O586" s="91"/>
      <c r="P586" s="225">
        <f>O586*H586</f>
        <v>0</v>
      </c>
      <c r="Q586" s="225">
        <v>0</v>
      </c>
      <c r="R586" s="225">
        <f>Q586*H586</f>
        <v>0</v>
      </c>
      <c r="S586" s="225">
        <v>0.0055999999999999999</v>
      </c>
      <c r="T586" s="226">
        <f>S586*H586</f>
        <v>0.0055999999999999999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7" t="s">
        <v>256</v>
      </c>
      <c r="AT586" s="227" t="s">
        <v>142</v>
      </c>
      <c r="AU586" s="227" t="s">
        <v>147</v>
      </c>
      <c r="AY586" s="17" t="s">
        <v>139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7" t="s">
        <v>147</v>
      </c>
      <c r="BK586" s="228">
        <f>ROUND(I586*H586,2)</f>
        <v>0</v>
      </c>
      <c r="BL586" s="17" t="s">
        <v>256</v>
      </c>
      <c r="BM586" s="227" t="s">
        <v>678</v>
      </c>
    </row>
    <row r="587" s="14" customFormat="1">
      <c r="A587" s="14"/>
      <c r="B587" s="240"/>
      <c r="C587" s="241"/>
      <c r="D587" s="231" t="s">
        <v>149</v>
      </c>
      <c r="E587" s="242" t="s">
        <v>1</v>
      </c>
      <c r="F587" s="243" t="s">
        <v>81</v>
      </c>
      <c r="G587" s="241"/>
      <c r="H587" s="244">
        <v>1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149</v>
      </c>
      <c r="AU587" s="250" t="s">
        <v>147</v>
      </c>
      <c r="AV587" s="14" t="s">
        <v>147</v>
      </c>
      <c r="AW587" s="14" t="s">
        <v>30</v>
      </c>
      <c r="AX587" s="14" t="s">
        <v>81</v>
      </c>
      <c r="AY587" s="250" t="s">
        <v>139</v>
      </c>
    </row>
    <row r="588" s="2" customFormat="1" ht="16.5" customHeight="1">
      <c r="A588" s="38"/>
      <c r="B588" s="39"/>
      <c r="C588" s="215" t="s">
        <v>679</v>
      </c>
      <c r="D588" s="215" t="s">
        <v>142</v>
      </c>
      <c r="E588" s="216" t="s">
        <v>680</v>
      </c>
      <c r="F588" s="217" t="s">
        <v>681</v>
      </c>
      <c r="G588" s="218" t="s">
        <v>160</v>
      </c>
      <c r="H588" s="219">
        <v>1</v>
      </c>
      <c r="I588" s="220"/>
      <c r="J588" s="221">
        <f>ROUND(I588*H588,2)</f>
        <v>0</v>
      </c>
      <c r="K588" s="222"/>
      <c r="L588" s="44"/>
      <c r="M588" s="223" t="s">
        <v>1</v>
      </c>
      <c r="N588" s="224" t="s">
        <v>39</v>
      </c>
      <c r="O588" s="91"/>
      <c r="P588" s="225">
        <f>O588*H588</f>
        <v>0</v>
      </c>
      <c r="Q588" s="225">
        <v>2.0000000000000002E-05</v>
      </c>
      <c r="R588" s="225">
        <f>Q588*H588</f>
        <v>2.0000000000000002E-05</v>
      </c>
      <c r="S588" s="225">
        <v>2.0000000000000002E-05</v>
      </c>
      <c r="T588" s="226">
        <f>S588*H588</f>
        <v>2.0000000000000002E-05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256</v>
      </c>
      <c r="AT588" s="227" t="s">
        <v>142</v>
      </c>
      <c r="AU588" s="227" t="s">
        <v>147</v>
      </c>
      <c r="AY588" s="17" t="s">
        <v>139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147</v>
      </c>
      <c r="BK588" s="228">
        <f>ROUND(I588*H588,2)</f>
        <v>0</v>
      </c>
      <c r="BL588" s="17" t="s">
        <v>256</v>
      </c>
      <c r="BM588" s="227" t="s">
        <v>682</v>
      </c>
    </row>
    <row r="589" s="14" customFormat="1">
      <c r="A589" s="14"/>
      <c r="B589" s="240"/>
      <c r="C589" s="241"/>
      <c r="D589" s="231" t="s">
        <v>149</v>
      </c>
      <c r="E589" s="242" t="s">
        <v>1</v>
      </c>
      <c r="F589" s="243" t="s">
        <v>81</v>
      </c>
      <c r="G589" s="241"/>
      <c r="H589" s="244">
        <v>1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149</v>
      </c>
      <c r="AU589" s="250" t="s">
        <v>147</v>
      </c>
      <c r="AV589" s="14" t="s">
        <v>147</v>
      </c>
      <c r="AW589" s="14" t="s">
        <v>30</v>
      </c>
      <c r="AX589" s="14" t="s">
        <v>81</v>
      </c>
      <c r="AY589" s="250" t="s">
        <v>139</v>
      </c>
    </row>
    <row r="590" s="2" customFormat="1" ht="37.8" customHeight="1">
      <c r="A590" s="38"/>
      <c r="B590" s="39"/>
      <c r="C590" s="251" t="s">
        <v>683</v>
      </c>
      <c r="D590" s="251" t="s">
        <v>152</v>
      </c>
      <c r="E590" s="252" t="s">
        <v>684</v>
      </c>
      <c r="F590" s="253" t="s">
        <v>685</v>
      </c>
      <c r="G590" s="254" t="s">
        <v>160</v>
      </c>
      <c r="H590" s="255">
        <v>1</v>
      </c>
      <c r="I590" s="256"/>
      <c r="J590" s="257">
        <f>ROUND(I590*H590,2)</f>
        <v>0</v>
      </c>
      <c r="K590" s="258"/>
      <c r="L590" s="259"/>
      <c r="M590" s="260" t="s">
        <v>1</v>
      </c>
      <c r="N590" s="261" t="s">
        <v>39</v>
      </c>
      <c r="O590" s="91"/>
      <c r="P590" s="225">
        <f>O590*H590</f>
        <v>0</v>
      </c>
      <c r="Q590" s="225">
        <v>0.00077999999999999999</v>
      </c>
      <c r="R590" s="225">
        <f>Q590*H590</f>
        <v>0.00077999999999999999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155</v>
      </c>
      <c r="AT590" s="227" t="s">
        <v>152</v>
      </c>
      <c r="AU590" s="227" t="s">
        <v>147</v>
      </c>
      <c r="AY590" s="17" t="s">
        <v>139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147</v>
      </c>
      <c r="BK590" s="228">
        <f>ROUND(I590*H590,2)</f>
        <v>0</v>
      </c>
      <c r="BL590" s="17" t="s">
        <v>146</v>
      </c>
      <c r="BM590" s="227" t="s">
        <v>686</v>
      </c>
    </row>
    <row r="591" s="2" customFormat="1" ht="21.75" customHeight="1">
      <c r="A591" s="38"/>
      <c r="B591" s="39"/>
      <c r="C591" s="215" t="s">
        <v>687</v>
      </c>
      <c r="D591" s="215" t="s">
        <v>142</v>
      </c>
      <c r="E591" s="216" t="s">
        <v>688</v>
      </c>
      <c r="F591" s="217" t="s">
        <v>689</v>
      </c>
      <c r="G591" s="218" t="s">
        <v>174</v>
      </c>
      <c r="H591" s="219">
        <v>40</v>
      </c>
      <c r="I591" s="220"/>
      <c r="J591" s="221">
        <f>ROUND(I591*H591,2)</f>
        <v>0</v>
      </c>
      <c r="K591" s="222"/>
      <c r="L591" s="44"/>
      <c r="M591" s="223" t="s">
        <v>1</v>
      </c>
      <c r="N591" s="224" t="s">
        <v>39</v>
      </c>
      <c r="O591" s="91"/>
      <c r="P591" s="225">
        <f>O591*H591</f>
        <v>0</v>
      </c>
      <c r="Q591" s="225">
        <v>1.0000000000000001E-05</v>
      </c>
      <c r="R591" s="225">
        <f>Q591*H591</f>
        <v>0.00040000000000000002</v>
      </c>
      <c r="S591" s="225">
        <v>0</v>
      </c>
      <c r="T591" s="22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7" t="s">
        <v>256</v>
      </c>
      <c r="AT591" s="227" t="s">
        <v>142</v>
      </c>
      <c r="AU591" s="227" t="s">
        <v>147</v>
      </c>
      <c r="AY591" s="17" t="s">
        <v>139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7" t="s">
        <v>147</v>
      </c>
      <c r="BK591" s="228">
        <f>ROUND(I591*H591,2)</f>
        <v>0</v>
      </c>
      <c r="BL591" s="17" t="s">
        <v>256</v>
      </c>
      <c r="BM591" s="227" t="s">
        <v>690</v>
      </c>
    </row>
    <row r="592" s="14" customFormat="1">
      <c r="A592" s="14"/>
      <c r="B592" s="240"/>
      <c r="C592" s="241"/>
      <c r="D592" s="231" t="s">
        <v>149</v>
      </c>
      <c r="E592" s="242" t="s">
        <v>1</v>
      </c>
      <c r="F592" s="243" t="s">
        <v>348</v>
      </c>
      <c r="G592" s="241"/>
      <c r="H592" s="244">
        <v>40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149</v>
      </c>
      <c r="AU592" s="250" t="s">
        <v>147</v>
      </c>
      <c r="AV592" s="14" t="s">
        <v>147</v>
      </c>
      <c r="AW592" s="14" t="s">
        <v>30</v>
      </c>
      <c r="AX592" s="14" t="s">
        <v>81</v>
      </c>
      <c r="AY592" s="250" t="s">
        <v>139</v>
      </c>
    </row>
    <row r="593" s="2" customFormat="1" ht="24.15" customHeight="1">
      <c r="A593" s="38"/>
      <c r="B593" s="39"/>
      <c r="C593" s="215" t="s">
        <v>691</v>
      </c>
      <c r="D593" s="215" t="s">
        <v>142</v>
      </c>
      <c r="E593" s="216" t="s">
        <v>692</v>
      </c>
      <c r="F593" s="217" t="s">
        <v>693</v>
      </c>
      <c r="G593" s="218" t="s">
        <v>174</v>
      </c>
      <c r="H593" s="219">
        <v>40</v>
      </c>
      <c r="I593" s="220"/>
      <c r="J593" s="221">
        <f>ROUND(I593*H593,2)</f>
        <v>0</v>
      </c>
      <c r="K593" s="222"/>
      <c r="L593" s="44"/>
      <c r="M593" s="223" t="s">
        <v>1</v>
      </c>
      <c r="N593" s="224" t="s">
        <v>39</v>
      </c>
      <c r="O593" s="91"/>
      <c r="P593" s="225">
        <f>O593*H593</f>
        <v>0</v>
      </c>
      <c r="Q593" s="225">
        <v>2.0000000000000002E-05</v>
      </c>
      <c r="R593" s="225">
        <f>Q593*H593</f>
        <v>0.00080000000000000004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256</v>
      </c>
      <c r="AT593" s="227" t="s">
        <v>142</v>
      </c>
      <c r="AU593" s="227" t="s">
        <v>147</v>
      </c>
      <c r="AY593" s="17" t="s">
        <v>139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147</v>
      </c>
      <c r="BK593" s="228">
        <f>ROUND(I593*H593,2)</f>
        <v>0</v>
      </c>
      <c r="BL593" s="17" t="s">
        <v>256</v>
      </c>
      <c r="BM593" s="227" t="s">
        <v>694</v>
      </c>
    </row>
    <row r="594" s="14" customFormat="1">
      <c r="A594" s="14"/>
      <c r="B594" s="240"/>
      <c r="C594" s="241"/>
      <c r="D594" s="231" t="s">
        <v>149</v>
      </c>
      <c r="E594" s="242" t="s">
        <v>1</v>
      </c>
      <c r="F594" s="243" t="s">
        <v>348</v>
      </c>
      <c r="G594" s="241"/>
      <c r="H594" s="244">
        <v>40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149</v>
      </c>
      <c r="AU594" s="250" t="s">
        <v>147</v>
      </c>
      <c r="AV594" s="14" t="s">
        <v>147</v>
      </c>
      <c r="AW594" s="14" t="s">
        <v>30</v>
      </c>
      <c r="AX594" s="14" t="s">
        <v>81</v>
      </c>
      <c r="AY594" s="250" t="s">
        <v>139</v>
      </c>
    </row>
    <row r="595" s="2" customFormat="1" ht="24.15" customHeight="1">
      <c r="A595" s="38"/>
      <c r="B595" s="39"/>
      <c r="C595" s="215" t="s">
        <v>695</v>
      </c>
      <c r="D595" s="215" t="s">
        <v>142</v>
      </c>
      <c r="E595" s="216" t="s">
        <v>696</v>
      </c>
      <c r="F595" s="217" t="s">
        <v>697</v>
      </c>
      <c r="G595" s="218" t="s">
        <v>145</v>
      </c>
      <c r="H595" s="219">
        <v>0.055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0</v>
      </c>
      <c r="R595" s="225">
        <f>Q595*H595</f>
        <v>0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256</v>
      </c>
      <c r="AT595" s="227" t="s">
        <v>142</v>
      </c>
      <c r="AU595" s="227" t="s">
        <v>147</v>
      </c>
      <c r="AY595" s="17" t="s">
        <v>139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147</v>
      </c>
      <c r="BK595" s="228">
        <f>ROUND(I595*H595,2)</f>
        <v>0</v>
      </c>
      <c r="BL595" s="17" t="s">
        <v>256</v>
      </c>
      <c r="BM595" s="227" t="s">
        <v>698</v>
      </c>
    </row>
    <row r="596" s="2" customFormat="1" ht="33" customHeight="1">
      <c r="A596" s="38"/>
      <c r="B596" s="39"/>
      <c r="C596" s="215" t="s">
        <v>699</v>
      </c>
      <c r="D596" s="215" t="s">
        <v>142</v>
      </c>
      <c r="E596" s="216" t="s">
        <v>700</v>
      </c>
      <c r="F596" s="217" t="s">
        <v>701</v>
      </c>
      <c r="G596" s="218" t="s">
        <v>145</v>
      </c>
      <c r="H596" s="219">
        <v>0.11</v>
      </c>
      <c r="I596" s="220"/>
      <c r="J596" s="221">
        <f>ROUND(I596*H596,2)</f>
        <v>0</v>
      </c>
      <c r="K596" s="222"/>
      <c r="L596" s="44"/>
      <c r="M596" s="223" t="s">
        <v>1</v>
      </c>
      <c r="N596" s="224" t="s">
        <v>39</v>
      </c>
      <c r="O596" s="91"/>
      <c r="P596" s="225">
        <f>O596*H596</f>
        <v>0</v>
      </c>
      <c r="Q596" s="225">
        <v>0</v>
      </c>
      <c r="R596" s="225">
        <f>Q596*H596</f>
        <v>0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256</v>
      </c>
      <c r="AT596" s="227" t="s">
        <v>142</v>
      </c>
      <c r="AU596" s="227" t="s">
        <v>147</v>
      </c>
      <c r="AY596" s="17" t="s">
        <v>139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147</v>
      </c>
      <c r="BK596" s="228">
        <f>ROUND(I596*H596,2)</f>
        <v>0</v>
      </c>
      <c r="BL596" s="17" t="s">
        <v>256</v>
      </c>
      <c r="BM596" s="227" t="s">
        <v>702</v>
      </c>
    </row>
    <row r="597" s="14" customFormat="1">
      <c r="A597" s="14"/>
      <c r="B597" s="240"/>
      <c r="C597" s="241"/>
      <c r="D597" s="231" t="s">
        <v>149</v>
      </c>
      <c r="E597" s="241"/>
      <c r="F597" s="243" t="s">
        <v>703</v>
      </c>
      <c r="G597" s="241"/>
      <c r="H597" s="244">
        <v>0.11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149</v>
      </c>
      <c r="AU597" s="250" t="s">
        <v>147</v>
      </c>
      <c r="AV597" s="14" t="s">
        <v>147</v>
      </c>
      <c r="AW597" s="14" t="s">
        <v>4</v>
      </c>
      <c r="AX597" s="14" t="s">
        <v>81</v>
      </c>
      <c r="AY597" s="250" t="s">
        <v>139</v>
      </c>
    </row>
    <row r="598" s="12" customFormat="1" ht="22.8" customHeight="1">
      <c r="A598" s="12"/>
      <c r="B598" s="199"/>
      <c r="C598" s="200"/>
      <c r="D598" s="201" t="s">
        <v>72</v>
      </c>
      <c r="E598" s="213" t="s">
        <v>704</v>
      </c>
      <c r="F598" s="213" t="s">
        <v>705</v>
      </c>
      <c r="G598" s="200"/>
      <c r="H598" s="200"/>
      <c r="I598" s="203"/>
      <c r="J598" s="214">
        <f>BK598</f>
        <v>0</v>
      </c>
      <c r="K598" s="200"/>
      <c r="L598" s="205"/>
      <c r="M598" s="206"/>
      <c r="N598" s="207"/>
      <c r="O598" s="207"/>
      <c r="P598" s="208">
        <f>SUM(P599:P611)</f>
        <v>0</v>
      </c>
      <c r="Q598" s="207"/>
      <c r="R598" s="208">
        <f>SUM(R599:R611)</f>
        <v>0.00066</v>
      </c>
      <c r="S598" s="207"/>
      <c r="T598" s="209">
        <f>SUM(T599:T611)</f>
        <v>0.01485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210" t="s">
        <v>147</v>
      </c>
      <c r="AT598" s="211" t="s">
        <v>72</v>
      </c>
      <c r="AU598" s="211" t="s">
        <v>81</v>
      </c>
      <c r="AY598" s="210" t="s">
        <v>139</v>
      </c>
      <c r="BK598" s="212">
        <f>SUM(BK599:BK611)</f>
        <v>0</v>
      </c>
    </row>
    <row r="599" s="2" customFormat="1" ht="24.15" customHeight="1">
      <c r="A599" s="38"/>
      <c r="B599" s="39"/>
      <c r="C599" s="215" t="s">
        <v>706</v>
      </c>
      <c r="D599" s="215" t="s">
        <v>142</v>
      </c>
      <c r="E599" s="216" t="s">
        <v>707</v>
      </c>
      <c r="F599" s="217" t="s">
        <v>708</v>
      </c>
      <c r="G599" s="218" t="s">
        <v>174</v>
      </c>
      <c r="H599" s="219">
        <v>1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39</v>
      </c>
      <c r="O599" s="91"/>
      <c r="P599" s="225">
        <f>O599*H599</f>
        <v>0</v>
      </c>
      <c r="Q599" s="225">
        <v>0.00024000000000000001</v>
      </c>
      <c r="R599" s="225">
        <f>Q599*H599</f>
        <v>0.00024000000000000001</v>
      </c>
      <c r="S599" s="225">
        <v>0.0047299999999999998</v>
      </c>
      <c r="T599" s="226">
        <f>S599*H599</f>
        <v>0.0047299999999999998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256</v>
      </c>
      <c r="AT599" s="227" t="s">
        <v>142</v>
      </c>
      <c r="AU599" s="227" t="s">
        <v>147</v>
      </c>
      <c r="AY599" s="17" t="s">
        <v>139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147</v>
      </c>
      <c r="BK599" s="228">
        <f>ROUND(I599*H599,2)</f>
        <v>0</v>
      </c>
      <c r="BL599" s="17" t="s">
        <v>256</v>
      </c>
      <c r="BM599" s="227" t="s">
        <v>709</v>
      </c>
    </row>
    <row r="600" s="14" customFormat="1">
      <c r="A600" s="14"/>
      <c r="B600" s="240"/>
      <c r="C600" s="241"/>
      <c r="D600" s="231" t="s">
        <v>149</v>
      </c>
      <c r="E600" s="242" t="s">
        <v>1</v>
      </c>
      <c r="F600" s="243" t="s">
        <v>81</v>
      </c>
      <c r="G600" s="241"/>
      <c r="H600" s="244">
        <v>1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149</v>
      </c>
      <c r="AU600" s="250" t="s">
        <v>147</v>
      </c>
      <c r="AV600" s="14" t="s">
        <v>147</v>
      </c>
      <c r="AW600" s="14" t="s">
        <v>30</v>
      </c>
      <c r="AX600" s="14" t="s">
        <v>81</v>
      </c>
      <c r="AY600" s="250" t="s">
        <v>139</v>
      </c>
    </row>
    <row r="601" s="2" customFormat="1" ht="24.15" customHeight="1">
      <c r="A601" s="38"/>
      <c r="B601" s="39"/>
      <c r="C601" s="215" t="s">
        <v>710</v>
      </c>
      <c r="D601" s="215" t="s">
        <v>142</v>
      </c>
      <c r="E601" s="216" t="s">
        <v>711</v>
      </c>
      <c r="F601" s="217" t="s">
        <v>712</v>
      </c>
      <c r="G601" s="218" t="s">
        <v>713</v>
      </c>
      <c r="H601" s="219">
        <v>1</v>
      </c>
      <c r="I601" s="220"/>
      <c r="J601" s="221">
        <f>ROUND(I601*H601,2)</f>
        <v>0</v>
      </c>
      <c r="K601" s="222"/>
      <c r="L601" s="44"/>
      <c r="M601" s="223" t="s">
        <v>1</v>
      </c>
      <c r="N601" s="224" t="s">
        <v>39</v>
      </c>
      <c r="O601" s="91"/>
      <c r="P601" s="225">
        <f>O601*H601</f>
        <v>0</v>
      </c>
      <c r="Q601" s="225">
        <v>0</v>
      </c>
      <c r="R601" s="225">
        <f>Q601*H601</f>
        <v>0</v>
      </c>
      <c r="S601" s="225">
        <v>0.00513</v>
      </c>
      <c r="T601" s="226">
        <f>S601*H601</f>
        <v>0.00513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256</v>
      </c>
      <c r="AT601" s="227" t="s">
        <v>142</v>
      </c>
      <c r="AU601" s="227" t="s">
        <v>147</v>
      </c>
      <c r="AY601" s="17" t="s">
        <v>139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147</v>
      </c>
      <c r="BK601" s="228">
        <f>ROUND(I601*H601,2)</f>
        <v>0</v>
      </c>
      <c r="BL601" s="17" t="s">
        <v>256</v>
      </c>
      <c r="BM601" s="227" t="s">
        <v>714</v>
      </c>
    </row>
    <row r="602" s="2" customFormat="1" ht="16.5" customHeight="1">
      <c r="A602" s="38"/>
      <c r="B602" s="39"/>
      <c r="C602" s="215" t="s">
        <v>715</v>
      </c>
      <c r="D602" s="215" t="s">
        <v>142</v>
      </c>
      <c r="E602" s="216" t="s">
        <v>716</v>
      </c>
      <c r="F602" s="217" t="s">
        <v>717</v>
      </c>
      <c r="G602" s="218" t="s">
        <v>160</v>
      </c>
      <c r="H602" s="219">
        <v>1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0.00088999999999999995</v>
      </c>
      <c r="T602" s="226">
        <f>S602*H602</f>
        <v>0.00088999999999999995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256</v>
      </c>
      <c r="AT602" s="227" t="s">
        <v>142</v>
      </c>
      <c r="AU602" s="227" t="s">
        <v>147</v>
      </c>
      <c r="AY602" s="17" t="s">
        <v>139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147</v>
      </c>
      <c r="BK602" s="228">
        <f>ROUND(I602*H602,2)</f>
        <v>0</v>
      </c>
      <c r="BL602" s="17" t="s">
        <v>256</v>
      </c>
      <c r="BM602" s="227" t="s">
        <v>718</v>
      </c>
    </row>
    <row r="603" s="2" customFormat="1" ht="24.15" customHeight="1">
      <c r="A603" s="38"/>
      <c r="B603" s="39"/>
      <c r="C603" s="215" t="s">
        <v>719</v>
      </c>
      <c r="D603" s="215" t="s">
        <v>142</v>
      </c>
      <c r="E603" s="216" t="s">
        <v>720</v>
      </c>
      <c r="F603" s="217" t="s">
        <v>721</v>
      </c>
      <c r="G603" s="218" t="s">
        <v>605</v>
      </c>
      <c r="H603" s="219">
        <v>1</v>
      </c>
      <c r="I603" s="220"/>
      <c r="J603" s="221">
        <f>ROUND(I603*H603,2)</f>
        <v>0</v>
      </c>
      <c r="K603" s="222"/>
      <c r="L603" s="44"/>
      <c r="M603" s="223" t="s">
        <v>1</v>
      </c>
      <c r="N603" s="224" t="s">
        <v>39</v>
      </c>
      <c r="O603" s="91"/>
      <c r="P603" s="225">
        <f>O603*H603</f>
        <v>0</v>
      </c>
      <c r="Q603" s="225">
        <v>9.0000000000000006E-05</v>
      </c>
      <c r="R603" s="225">
        <f>Q603*H603</f>
        <v>9.0000000000000006E-05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256</v>
      </c>
      <c r="AT603" s="227" t="s">
        <v>142</v>
      </c>
      <c r="AU603" s="227" t="s">
        <v>147</v>
      </c>
      <c r="AY603" s="17" t="s">
        <v>139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147</v>
      </c>
      <c r="BK603" s="228">
        <f>ROUND(I603*H603,2)</f>
        <v>0</v>
      </c>
      <c r="BL603" s="17" t="s">
        <v>256</v>
      </c>
      <c r="BM603" s="227" t="s">
        <v>722</v>
      </c>
    </row>
    <row r="604" s="13" customFormat="1">
      <c r="A604" s="13"/>
      <c r="B604" s="229"/>
      <c r="C604" s="230"/>
      <c r="D604" s="231" t="s">
        <v>149</v>
      </c>
      <c r="E604" s="232" t="s">
        <v>1</v>
      </c>
      <c r="F604" s="233" t="s">
        <v>723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149</v>
      </c>
      <c r="AU604" s="239" t="s">
        <v>147</v>
      </c>
      <c r="AV604" s="13" t="s">
        <v>81</v>
      </c>
      <c r="AW604" s="13" t="s">
        <v>30</v>
      </c>
      <c r="AX604" s="13" t="s">
        <v>73</v>
      </c>
      <c r="AY604" s="239" t="s">
        <v>139</v>
      </c>
    </row>
    <row r="605" s="14" customFormat="1">
      <c r="A605" s="14"/>
      <c r="B605" s="240"/>
      <c r="C605" s="241"/>
      <c r="D605" s="231" t="s">
        <v>149</v>
      </c>
      <c r="E605" s="242" t="s">
        <v>1</v>
      </c>
      <c r="F605" s="243" t="s">
        <v>81</v>
      </c>
      <c r="G605" s="241"/>
      <c r="H605" s="244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149</v>
      </c>
      <c r="AU605" s="250" t="s">
        <v>147</v>
      </c>
      <c r="AV605" s="14" t="s">
        <v>147</v>
      </c>
      <c r="AW605" s="14" t="s">
        <v>30</v>
      </c>
      <c r="AX605" s="14" t="s">
        <v>81</v>
      </c>
      <c r="AY605" s="250" t="s">
        <v>139</v>
      </c>
    </row>
    <row r="606" s="2" customFormat="1" ht="16.5" customHeight="1">
      <c r="A606" s="38"/>
      <c r="B606" s="39"/>
      <c r="C606" s="251" t="s">
        <v>724</v>
      </c>
      <c r="D606" s="251" t="s">
        <v>152</v>
      </c>
      <c r="E606" s="252" t="s">
        <v>725</v>
      </c>
      <c r="F606" s="253" t="s">
        <v>726</v>
      </c>
      <c r="G606" s="254" t="s">
        <v>160</v>
      </c>
      <c r="H606" s="255">
        <v>1</v>
      </c>
      <c r="I606" s="256"/>
      <c r="J606" s="257">
        <f>ROUND(I606*H606,2)</f>
        <v>0</v>
      </c>
      <c r="K606" s="258"/>
      <c r="L606" s="259"/>
      <c r="M606" s="260" t="s">
        <v>1</v>
      </c>
      <c r="N606" s="261" t="s">
        <v>39</v>
      </c>
      <c r="O606" s="91"/>
      <c r="P606" s="225">
        <f>O606*H606</f>
        <v>0</v>
      </c>
      <c r="Q606" s="225">
        <v>5.0000000000000002E-05</v>
      </c>
      <c r="R606" s="225">
        <f>Q606*H606</f>
        <v>5.0000000000000002E-05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333</v>
      </c>
      <c r="AT606" s="227" t="s">
        <v>152</v>
      </c>
      <c r="AU606" s="227" t="s">
        <v>147</v>
      </c>
      <c r="AY606" s="17" t="s">
        <v>139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147</v>
      </c>
      <c r="BK606" s="228">
        <f>ROUND(I606*H606,2)</f>
        <v>0</v>
      </c>
      <c r="BL606" s="17" t="s">
        <v>256</v>
      </c>
      <c r="BM606" s="227" t="s">
        <v>727</v>
      </c>
    </row>
    <row r="607" s="2" customFormat="1" ht="24.15" customHeight="1">
      <c r="A607" s="38"/>
      <c r="B607" s="39"/>
      <c r="C607" s="215" t="s">
        <v>728</v>
      </c>
      <c r="D607" s="215" t="s">
        <v>142</v>
      </c>
      <c r="E607" s="216" t="s">
        <v>729</v>
      </c>
      <c r="F607" s="217" t="s">
        <v>730</v>
      </c>
      <c r="G607" s="218" t="s">
        <v>160</v>
      </c>
      <c r="H607" s="219">
        <v>1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0.00027999999999999998</v>
      </c>
      <c r="R607" s="225">
        <f>Q607*H607</f>
        <v>0.00027999999999999998</v>
      </c>
      <c r="S607" s="225">
        <v>0.0041000000000000003</v>
      </c>
      <c r="T607" s="226">
        <f>S607*H607</f>
        <v>0.0041000000000000003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256</v>
      </c>
      <c r="AT607" s="227" t="s">
        <v>142</v>
      </c>
      <c r="AU607" s="227" t="s">
        <v>147</v>
      </c>
      <c r="AY607" s="17" t="s">
        <v>139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147</v>
      </c>
      <c r="BK607" s="228">
        <f>ROUND(I607*H607,2)</f>
        <v>0</v>
      </c>
      <c r="BL607" s="17" t="s">
        <v>256</v>
      </c>
      <c r="BM607" s="227" t="s">
        <v>731</v>
      </c>
    </row>
    <row r="608" s="14" customFormat="1">
      <c r="A608" s="14"/>
      <c r="B608" s="240"/>
      <c r="C608" s="241"/>
      <c r="D608" s="231" t="s">
        <v>149</v>
      </c>
      <c r="E608" s="242" t="s">
        <v>1</v>
      </c>
      <c r="F608" s="243" t="s">
        <v>81</v>
      </c>
      <c r="G608" s="241"/>
      <c r="H608" s="244">
        <v>1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0" t="s">
        <v>149</v>
      </c>
      <c r="AU608" s="250" t="s">
        <v>147</v>
      </c>
      <c r="AV608" s="14" t="s">
        <v>147</v>
      </c>
      <c r="AW608" s="14" t="s">
        <v>30</v>
      </c>
      <c r="AX608" s="14" t="s">
        <v>81</v>
      </c>
      <c r="AY608" s="250" t="s">
        <v>139</v>
      </c>
    </row>
    <row r="609" s="2" customFormat="1" ht="24.15" customHeight="1">
      <c r="A609" s="38"/>
      <c r="B609" s="39"/>
      <c r="C609" s="215" t="s">
        <v>732</v>
      </c>
      <c r="D609" s="215" t="s">
        <v>142</v>
      </c>
      <c r="E609" s="216" t="s">
        <v>733</v>
      </c>
      <c r="F609" s="217" t="s">
        <v>734</v>
      </c>
      <c r="G609" s="218" t="s">
        <v>145</v>
      </c>
      <c r="H609" s="219">
        <v>0.001</v>
      </c>
      <c r="I609" s="220"/>
      <c r="J609" s="221">
        <f>ROUND(I609*H609,2)</f>
        <v>0</v>
      </c>
      <c r="K609" s="222"/>
      <c r="L609" s="44"/>
      <c r="M609" s="223" t="s">
        <v>1</v>
      </c>
      <c r="N609" s="224" t="s">
        <v>39</v>
      </c>
      <c r="O609" s="91"/>
      <c r="P609" s="225">
        <f>O609*H609</f>
        <v>0</v>
      </c>
      <c r="Q609" s="225">
        <v>0</v>
      </c>
      <c r="R609" s="225">
        <f>Q609*H609</f>
        <v>0</v>
      </c>
      <c r="S609" s="225">
        <v>0</v>
      </c>
      <c r="T609" s="226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7" t="s">
        <v>256</v>
      </c>
      <c r="AT609" s="227" t="s">
        <v>142</v>
      </c>
      <c r="AU609" s="227" t="s">
        <v>147</v>
      </c>
      <c r="AY609" s="17" t="s">
        <v>139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7" t="s">
        <v>147</v>
      </c>
      <c r="BK609" s="228">
        <f>ROUND(I609*H609,2)</f>
        <v>0</v>
      </c>
      <c r="BL609" s="17" t="s">
        <v>256</v>
      </c>
      <c r="BM609" s="227" t="s">
        <v>735</v>
      </c>
    </row>
    <row r="610" s="2" customFormat="1" ht="33" customHeight="1">
      <c r="A610" s="38"/>
      <c r="B610" s="39"/>
      <c r="C610" s="215" t="s">
        <v>736</v>
      </c>
      <c r="D610" s="215" t="s">
        <v>142</v>
      </c>
      <c r="E610" s="216" t="s">
        <v>737</v>
      </c>
      <c r="F610" s="217" t="s">
        <v>738</v>
      </c>
      <c r="G610" s="218" t="s">
        <v>145</v>
      </c>
      <c r="H610" s="219">
        <v>0.002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</v>
      </c>
      <c r="R610" s="225">
        <f>Q610*H610</f>
        <v>0</v>
      </c>
      <c r="S610" s="225">
        <v>0</v>
      </c>
      <c r="T610" s="22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256</v>
      </c>
      <c r="AT610" s="227" t="s">
        <v>142</v>
      </c>
      <c r="AU610" s="227" t="s">
        <v>147</v>
      </c>
      <c r="AY610" s="17" t="s">
        <v>139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147</v>
      </c>
      <c r="BK610" s="228">
        <f>ROUND(I610*H610,2)</f>
        <v>0</v>
      </c>
      <c r="BL610" s="17" t="s">
        <v>256</v>
      </c>
      <c r="BM610" s="227" t="s">
        <v>739</v>
      </c>
    </row>
    <row r="611" s="14" customFormat="1">
      <c r="A611" s="14"/>
      <c r="B611" s="240"/>
      <c r="C611" s="241"/>
      <c r="D611" s="231" t="s">
        <v>149</v>
      </c>
      <c r="E611" s="241"/>
      <c r="F611" s="243" t="s">
        <v>740</v>
      </c>
      <c r="G611" s="241"/>
      <c r="H611" s="244">
        <v>0.002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149</v>
      </c>
      <c r="AU611" s="250" t="s">
        <v>147</v>
      </c>
      <c r="AV611" s="14" t="s">
        <v>147</v>
      </c>
      <c r="AW611" s="14" t="s">
        <v>4</v>
      </c>
      <c r="AX611" s="14" t="s">
        <v>81</v>
      </c>
      <c r="AY611" s="250" t="s">
        <v>139</v>
      </c>
    </row>
    <row r="612" s="12" customFormat="1" ht="22.8" customHeight="1">
      <c r="A612" s="12"/>
      <c r="B612" s="199"/>
      <c r="C612" s="200"/>
      <c r="D612" s="201" t="s">
        <v>72</v>
      </c>
      <c r="E612" s="213" t="s">
        <v>741</v>
      </c>
      <c r="F612" s="213" t="s">
        <v>742</v>
      </c>
      <c r="G612" s="200"/>
      <c r="H612" s="200"/>
      <c r="I612" s="203"/>
      <c r="J612" s="214">
        <f>BK612</f>
        <v>0</v>
      </c>
      <c r="K612" s="200"/>
      <c r="L612" s="205"/>
      <c r="M612" s="206"/>
      <c r="N612" s="207"/>
      <c r="O612" s="207"/>
      <c r="P612" s="208">
        <f>SUM(P613:P676)</f>
        <v>0</v>
      </c>
      <c r="Q612" s="207"/>
      <c r="R612" s="208">
        <f>SUM(R613:R676)</f>
        <v>0.16096000000000002</v>
      </c>
      <c r="S612" s="207"/>
      <c r="T612" s="209">
        <f>SUM(T613:T676)</f>
        <v>0.091209999999999999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10" t="s">
        <v>147</v>
      </c>
      <c r="AT612" s="211" t="s">
        <v>72</v>
      </c>
      <c r="AU612" s="211" t="s">
        <v>81</v>
      </c>
      <c r="AY612" s="210" t="s">
        <v>139</v>
      </c>
      <c r="BK612" s="212">
        <f>SUM(BK613:BK676)</f>
        <v>0</v>
      </c>
    </row>
    <row r="613" s="2" customFormat="1" ht="16.5" customHeight="1">
      <c r="A613" s="38"/>
      <c r="B613" s="39"/>
      <c r="C613" s="215" t="s">
        <v>743</v>
      </c>
      <c r="D613" s="215" t="s">
        <v>142</v>
      </c>
      <c r="E613" s="216" t="s">
        <v>744</v>
      </c>
      <c r="F613" s="217" t="s">
        <v>745</v>
      </c>
      <c r="G613" s="218" t="s">
        <v>605</v>
      </c>
      <c r="H613" s="219">
        <v>1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0.01933</v>
      </c>
      <c r="T613" s="226">
        <f>S613*H613</f>
        <v>0.01933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256</v>
      </c>
      <c r="AT613" s="227" t="s">
        <v>142</v>
      </c>
      <c r="AU613" s="227" t="s">
        <v>147</v>
      </c>
      <c r="AY613" s="17" t="s">
        <v>139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147</v>
      </c>
      <c r="BK613" s="228">
        <f>ROUND(I613*H613,2)</f>
        <v>0</v>
      </c>
      <c r="BL613" s="17" t="s">
        <v>256</v>
      </c>
      <c r="BM613" s="227" t="s">
        <v>746</v>
      </c>
    </row>
    <row r="614" s="2" customFormat="1" ht="21.75" customHeight="1">
      <c r="A614" s="38"/>
      <c r="B614" s="39"/>
      <c r="C614" s="215" t="s">
        <v>747</v>
      </c>
      <c r="D614" s="215" t="s">
        <v>142</v>
      </c>
      <c r="E614" s="216" t="s">
        <v>748</v>
      </c>
      <c r="F614" s="217" t="s">
        <v>749</v>
      </c>
      <c r="G614" s="218" t="s">
        <v>160</v>
      </c>
      <c r="H614" s="219">
        <v>1</v>
      </c>
      <c r="I614" s="220"/>
      <c r="J614" s="221">
        <f>ROUND(I614*H614,2)</f>
        <v>0</v>
      </c>
      <c r="K614" s="222"/>
      <c r="L614" s="44"/>
      <c r="M614" s="223" t="s">
        <v>1</v>
      </c>
      <c r="N614" s="224" t="s">
        <v>39</v>
      </c>
      <c r="O614" s="91"/>
      <c r="P614" s="225">
        <f>O614*H614</f>
        <v>0</v>
      </c>
      <c r="Q614" s="225">
        <v>0.0012700000000000001</v>
      </c>
      <c r="R614" s="225">
        <f>Q614*H614</f>
        <v>0.0012700000000000001</v>
      </c>
      <c r="S614" s="225">
        <v>0</v>
      </c>
      <c r="T614" s="226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256</v>
      </c>
      <c r="AT614" s="227" t="s">
        <v>142</v>
      </c>
      <c r="AU614" s="227" t="s">
        <v>147</v>
      </c>
      <c r="AY614" s="17" t="s">
        <v>139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147</v>
      </c>
      <c r="BK614" s="228">
        <f>ROUND(I614*H614,2)</f>
        <v>0</v>
      </c>
      <c r="BL614" s="17" t="s">
        <v>256</v>
      </c>
      <c r="BM614" s="227" t="s">
        <v>750</v>
      </c>
    </row>
    <row r="615" s="14" customFormat="1">
      <c r="A615" s="14"/>
      <c r="B615" s="240"/>
      <c r="C615" s="241"/>
      <c r="D615" s="231" t="s">
        <v>149</v>
      </c>
      <c r="E615" s="242" t="s">
        <v>1</v>
      </c>
      <c r="F615" s="243" t="s">
        <v>81</v>
      </c>
      <c r="G615" s="241"/>
      <c r="H615" s="244">
        <v>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149</v>
      </c>
      <c r="AU615" s="250" t="s">
        <v>147</v>
      </c>
      <c r="AV615" s="14" t="s">
        <v>147</v>
      </c>
      <c r="AW615" s="14" t="s">
        <v>30</v>
      </c>
      <c r="AX615" s="14" t="s">
        <v>81</v>
      </c>
      <c r="AY615" s="250" t="s">
        <v>139</v>
      </c>
    </row>
    <row r="616" s="2" customFormat="1" ht="21.75" customHeight="1">
      <c r="A616" s="38"/>
      <c r="B616" s="39"/>
      <c r="C616" s="251" t="s">
        <v>751</v>
      </c>
      <c r="D616" s="251" t="s">
        <v>152</v>
      </c>
      <c r="E616" s="252" t="s">
        <v>752</v>
      </c>
      <c r="F616" s="253" t="s">
        <v>753</v>
      </c>
      <c r="G616" s="254" t="s">
        <v>160</v>
      </c>
      <c r="H616" s="255">
        <v>1</v>
      </c>
      <c r="I616" s="256"/>
      <c r="J616" s="257">
        <f>ROUND(I616*H616,2)</f>
        <v>0</v>
      </c>
      <c r="K616" s="258"/>
      <c r="L616" s="259"/>
      <c r="M616" s="260" t="s">
        <v>1</v>
      </c>
      <c r="N616" s="261" t="s">
        <v>39</v>
      </c>
      <c r="O616" s="91"/>
      <c r="P616" s="225">
        <f>O616*H616</f>
        <v>0</v>
      </c>
      <c r="Q616" s="225">
        <v>0.023</v>
      </c>
      <c r="R616" s="225">
        <f>Q616*H616</f>
        <v>0.023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333</v>
      </c>
      <c r="AT616" s="227" t="s">
        <v>152</v>
      </c>
      <c r="AU616" s="227" t="s">
        <v>147</v>
      </c>
      <c r="AY616" s="17" t="s">
        <v>139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147</v>
      </c>
      <c r="BK616" s="228">
        <f>ROUND(I616*H616,2)</f>
        <v>0</v>
      </c>
      <c r="BL616" s="17" t="s">
        <v>256</v>
      </c>
      <c r="BM616" s="227" t="s">
        <v>754</v>
      </c>
    </row>
    <row r="617" s="14" customFormat="1">
      <c r="A617" s="14"/>
      <c r="B617" s="240"/>
      <c r="C617" s="241"/>
      <c r="D617" s="231" t="s">
        <v>149</v>
      </c>
      <c r="E617" s="242" t="s">
        <v>1</v>
      </c>
      <c r="F617" s="243" t="s">
        <v>81</v>
      </c>
      <c r="G617" s="241"/>
      <c r="H617" s="244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149</v>
      </c>
      <c r="AU617" s="250" t="s">
        <v>147</v>
      </c>
      <c r="AV617" s="14" t="s">
        <v>147</v>
      </c>
      <c r="AW617" s="14" t="s">
        <v>30</v>
      </c>
      <c r="AX617" s="14" t="s">
        <v>81</v>
      </c>
      <c r="AY617" s="250" t="s">
        <v>139</v>
      </c>
    </row>
    <row r="618" s="2" customFormat="1" ht="16.5" customHeight="1">
      <c r="A618" s="38"/>
      <c r="B618" s="39"/>
      <c r="C618" s="215" t="s">
        <v>755</v>
      </c>
      <c r="D618" s="215" t="s">
        <v>142</v>
      </c>
      <c r="E618" s="216" t="s">
        <v>756</v>
      </c>
      <c r="F618" s="217" t="s">
        <v>757</v>
      </c>
      <c r="G618" s="218" t="s">
        <v>160</v>
      </c>
      <c r="H618" s="219">
        <v>1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</v>
      </c>
      <c r="R618" s="225">
        <f>Q618*H618</f>
        <v>0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256</v>
      </c>
      <c r="AT618" s="227" t="s">
        <v>142</v>
      </c>
      <c r="AU618" s="227" t="s">
        <v>147</v>
      </c>
      <c r="AY618" s="17" t="s">
        <v>139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147</v>
      </c>
      <c r="BK618" s="228">
        <f>ROUND(I618*H618,2)</f>
        <v>0</v>
      </c>
      <c r="BL618" s="17" t="s">
        <v>256</v>
      </c>
      <c r="BM618" s="227" t="s">
        <v>758</v>
      </c>
    </row>
    <row r="619" s="2" customFormat="1" ht="21.75" customHeight="1">
      <c r="A619" s="38"/>
      <c r="B619" s="39"/>
      <c r="C619" s="251" t="s">
        <v>759</v>
      </c>
      <c r="D619" s="251" t="s">
        <v>152</v>
      </c>
      <c r="E619" s="252" t="s">
        <v>760</v>
      </c>
      <c r="F619" s="253" t="s">
        <v>761</v>
      </c>
      <c r="G619" s="254" t="s">
        <v>160</v>
      </c>
      <c r="H619" s="255">
        <v>1</v>
      </c>
      <c r="I619" s="256"/>
      <c r="J619" s="257">
        <f>ROUND(I619*H619,2)</f>
        <v>0</v>
      </c>
      <c r="K619" s="258"/>
      <c r="L619" s="259"/>
      <c r="M619" s="260" t="s">
        <v>1</v>
      </c>
      <c r="N619" s="261" t="s">
        <v>39</v>
      </c>
      <c r="O619" s="91"/>
      <c r="P619" s="225">
        <f>O619*H619</f>
        <v>0</v>
      </c>
      <c r="Q619" s="225">
        <v>0.0022000000000000001</v>
      </c>
      <c r="R619" s="225">
        <f>Q619*H619</f>
        <v>0.0022000000000000001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333</v>
      </c>
      <c r="AT619" s="227" t="s">
        <v>152</v>
      </c>
      <c r="AU619" s="227" t="s">
        <v>147</v>
      </c>
      <c r="AY619" s="17" t="s">
        <v>139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147</v>
      </c>
      <c r="BK619" s="228">
        <f>ROUND(I619*H619,2)</f>
        <v>0</v>
      </c>
      <c r="BL619" s="17" t="s">
        <v>256</v>
      </c>
      <c r="BM619" s="227" t="s">
        <v>762</v>
      </c>
    </row>
    <row r="620" s="14" customFormat="1">
      <c r="A620" s="14"/>
      <c r="B620" s="240"/>
      <c r="C620" s="241"/>
      <c r="D620" s="231" t="s">
        <v>149</v>
      </c>
      <c r="E620" s="242" t="s">
        <v>1</v>
      </c>
      <c r="F620" s="243" t="s">
        <v>81</v>
      </c>
      <c r="G620" s="241"/>
      <c r="H620" s="244">
        <v>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149</v>
      </c>
      <c r="AU620" s="250" t="s">
        <v>147</v>
      </c>
      <c r="AV620" s="14" t="s">
        <v>147</v>
      </c>
      <c r="AW620" s="14" t="s">
        <v>30</v>
      </c>
      <c r="AX620" s="14" t="s">
        <v>81</v>
      </c>
      <c r="AY620" s="250" t="s">
        <v>139</v>
      </c>
    </row>
    <row r="621" s="2" customFormat="1" ht="16.5" customHeight="1">
      <c r="A621" s="38"/>
      <c r="B621" s="39"/>
      <c r="C621" s="215" t="s">
        <v>763</v>
      </c>
      <c r="D621" s="215" t="s">
        <v>142</v>
      </c>
      <c r="E621" s="216" t="s">
        <v>764</v>
      </c>
      <c r="F621" s="217" t="s">
        <v>765</v>
      </c>
      <c r="G621" s="218" t="s">
        <v>605</v>
      </c>
      <c r="H621" s="219">
        <v>1</v>
      </c>
      <c r="I621" s="220"/>
      <c r="J621" s="221">
        <f>ROUND(I621*H621,2)</f>
        <v>0</v>
      </c>
      <c r="K621" s="222"/>
      <c r="L621" s="44"/>
      <c r="M621" s="223" t="s">
        <v>1</v>
      </c>
      <c r="N621" s="224" t="s">
        <v>39</v>
      </c>
      <c r="O621" s="91"/>
      <c r="P621" s="225">
        <f>O621*H621</f>
        <v>0</v>
      </c>
      <c r="Q621" s="225">
        <v>0</v>
      </c>
      <c r="R621" s="225">
        <f>Q621*H621</f>
        <v>0</v>
      </c>
      <c r="S621" s="225">
        <v>0.019460000000000002</v>
      </c>
      <c r="T621" s="226">
        <f>S621*H621</f>
        <v>0.019460000000000002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256</v>
      </c>
      <c r="AT621" s="227" t="s">
        <v>142</v>
      </c>
      <c r="AU621" s="227" t="s">
        <v>147</v>
      </c>
      <c r="AY621" s="17" t="s">
        <v>139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147</v>
      </c>
      <c r="BK621" s="228">
        <f>ROUND(I621*H621,2)</f>
        <v>0</v>
      </c>
      <c r="BL621" s="17" t="s">
        <v>256</v>
      </c>
      <c r="BM621" s="227" t="s">
        <v>766</v>
      </c>
    </row>
    <row r="622" s="2" customFormat="1" ht="21.75" customHeight="1">
      <c r="A622" s="38"/>
      <c r="B622" s="39"/>
      <c r="C622" s="215" t="s">
        <v>767</v>
      </c>
      <c r="D622" s="215" t="s">
        <v>142</v>
      </c>
      <c r="E622" s="216" t="s">
        <v>768</v>
      </c>
      <c r="F622" s="217" t="s">
        <v>769</v>
      </c>
      <c r="G622" s="218" t="s">
        <v>605</v>
      </c>
      <c r="H622" s="219">
        <v>1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0.0022300000000000002</v>
      </c>
      <c r="R622" s="225">
        <f>Q622*H622</f>
        <v>0.0022300000000000002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256</v>
      </c>
      <c r="AT622" s="227" t="s">
        <v>142</v>
      </c>
      <c r="AU622" s="227" t="s">
        <v>147</v>
      </c>
      <c r="AY622" s="17" t="s">
        <v>139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147</v>
      </c>
      <c r="BK622" s="228">
        <f>ROUND(I622*H622,2)</f>
        <v>0</v>
      </c>
      <c r="BL622" s="17" t="s">
        <v>256</v>
      </c>
      <c r="BM622" s="227" t="s">
        <v>770</v>
      </c>
    </row>
    <row r="623" s="2" customFormat="1" ht="24.15" customHeight="1">
      <c r="A623" s="38"/>
      <c r="B623" s="39"/>
      <c r="C623" s="251" t="s">
        <v>771</v>
      </c>
      <c r="D623" s="251" t="s">
        <v>152</v>
      </c>
      <c r="E623" s="252" t="s">
        <v>772</v>
      </c>
      <c r="F623" s="253" t="s">
        <v>773</v>
      </c>
      <c r="G623" s="254" t="s">
        <v>160</v>
      </c>
      <c r="H623" s="255">
        <v>1</v>
      </c>
      <c r="I623" s="256"/>
      <c r="J623" s="257">
        <f>ROUND(I623*H623,2)</f>
        <v>0</v>
      </c>
      <c r="K623" s="258"/>
      <c r="L623" s="259"/>
      <c r="M623" s="260" t="s">
        <v>1</v>
      </c>
      <c r="N623" s="261" t="s">
        <v>39</v>
      </c>
      <c r="O623" s="91"/>
      <c r="P623" s="225">
        <f>O623*H623</f>
        <v>0</v>
      </c>
      <c r="Q623" s="225">
        <v>0.019</v>
      </c>
      <c r="R623" s="225">
        <f>Q623*H623</f>
        <v>0.019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333</v>
      </c>
      <c r="AT623" s="227" t="s">
        <v>152</v>
      </c>
      <c r="AU623" s="227" t="s">
        <v>147</v>
      </c>
      <c r="AY623" s="17" t="s">
        <v>139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147</v>
      </c>
      <c r="BK623" s="228">
        <f>ROUND(I623*H623,2)</f>
        <v>0</v>
      </c>
      <c r="BL623" s="17" t="s">
        <v>256</v>
      </c>
      <c r="BM623" s="227" t="s">
        <v>774</v>
      </c>
    </row>
    <row r="624" s="14" customFormat="1">
      <c r="A624" s="14"/>
      <c r="B624" s="240"/>
      <c r="C624" s="241"/>
      <c r="D624" s="231" t="s">
        <v>149</v>
      </c>
      <c r="E624" s="242" t="s">
        <v>1</v>
      </c>
      <c r="F624" s="243" t="s">
        <v>81</v>
      </c>
      <c r="G624" s="241"/>
      <c r="H624" s="244">
        <v>1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149</v>
      </c>
      <c r="AU624" s="250" t="s">
        <v>147</v>
      </c>
      <c r="AV624" s="14" t="s">
        <v>147</v>
      </c>
      <c r="AW624" s="14" t="s">
        <v>30</v>
      </c>
      <c r="AX624" s="14" t="s">
        <v>81</v>
      </c>
      <c r="AY624" s="250" t="s">
        <v>139</v>
      </c>
    </row>
    <row r="625" s="2" customFormat="1" ht="16.5" customHeight="1">
      <c r="A625" s="38"/>
      <c r="B625" s="39"/>
      <c r="C625" s="215" t="s">
        <v>775</v>
      </c>
      <c r="D625" s="215" t="s">
        <v>142</v>
      </c>
      <c r="E625" s="216" t="s">
        <v>776</v>
      </c>
      <c r="F625" s="217" t="s">
        <v>777</v>
      </c>
      <c r="G625" s="218" t="s">
        <v>605</v>
      </c>
      <c r="H625" s="219">
        <v>1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</v>
      </c>
      <c r="R625" s="225">
        <f>Q625*H625</f>
        <v>0</v>
      </c>
      <c r="S625" s="225">
        <v>0.022499999999999999</v>
      </c>
      <c r="T625" s="226">
        <f>S625*H625</f>
        <v>0.022499999999999999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256</v>
      </c>
      <c r="AT625" s="227" t="s">
        <v>142</v>
      </c>
      <c r="AU625" s="227" t="s">
        <v>147</v>
      </c>
      <c r="AY625" s="17" t="s">
        <v>139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147</v>
      </c>
      <c r="BK625" s="228">
        <f>ROUND(I625*H625,2)</f>
        <v>0</v>
      </c>
      <c r="BL625" s="17" t="s">
        <v>256</v>
      </c>
      <c r="BM625" s="227" t="s">
        <v>778</v>
      </c>
    </row>
    <row r="626" s="2" customFormat="1" ht="16.5" customHeight="1">
      <c r="A626" s="38"/>
      <c r="B626" s="39"/>
      <c r="C626" s="215" t="s">
        <v>779</v>
      </c>
      <c r="D626" s="215" t="s">
        <v>142</v>
      </c>
      <c r="E626" s="216" t="s">
        <v>780</v>
      </c>
      <c r="F626" s="217" t="s">
        <v>781</v>
      </c>
      <c r="G626" s="218" t="s">
        <v>605</v>
      </c>
      <c r="H626" s="219">
        <v>1</v>
      </c>
      <c r="I626" s="220"/>
      <c r="J626" s="221">
        <f>ROUND(I626*H626,2)</f>
        <v>0</v>
      </c>
      <c r="K626" s="222"/>
      <c r="L626" s="44"/>
      <c r="M626" s="223" t="s">
        <v>1</v>
      </c>
      <c r="N626" s="224" t="s">
        <v>39</v>
      </c>
      <c r="O626" s="91"/>
      <c r="P626" s="225">
        <f>O626*H626</f>
        <v>0</v>
      </c>
      <c r="Q626" s="225">
        <v>0.00042000000000000002</v>
      </c>
      <c r="R626" s="225">
        <f>Q626*H626</f>
        <v>0.00042000000000000002</v>
      </c>
      <c r="S626" s="225">
        <v>0</v>
      </c>
      <c r="T626" s="22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256</v>
      </c>
      <c r="AT626" s="227" t="s">
        <v>142</v>
      </c>
      <c r="AU626" s="227" t="s">
        <v>147</v>
      </c>
      <c r="AY626" s="17" t="s">
        <v>139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147</v>
      </c>
      <c r="BK626" s="228">
        <f>ROUND(I626*H626,2)</f>
        <v>0</v>
      </c>
      <c r="BL626" s="17" t="s">
        <v>256</v>
      </c>
      <c r="BM626" s="227" t="s">
        <v>782</v>
      </c>
    </row>
    <row r="627" s="14" customFormat="1">
      <c r="A627" s="14"/>
      <c r="B627" s="240"/>
      <c r="C627" s="241"/>
      <c r="D627" s="231" t="s">
        <v>149</v>
      </c>
      <c r="E627" s="242" t="s">
        <v>1</v>
      </c>
      <c r="F627" s="243" t="s">
        <v>81</v>
      </c>
      <c r="G627" s="241"/>
      <c r="H627" s="244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149</v>
      </c>
      <c r="AU627" s="250" t="s">
        <v>147</v>
      </c>
      <c r="AV627" s="14" t="s">
        <v>147</v>
      </c>
      <c r="AW627" s="14" t="s">
        <v>30</v>
      </c>
      <c r="AX627" s="14" t="s">
        <v>81</v>
      </c>
      <c r="AY627" s="250" t="s">
        <v>139</v>
      </c>
    </row>
    <row r="628" s="2" customFormat="1" ht="24.15" customHeight="1">
      <c r="A628" s="38"/>
      <c r="B628" s="39"/>
      <c r="C628" s="251" t="s">
        <v>783</v>
      </c>
      <c r="D628" s="251" t="s">
        <v>152</v>
      </c>
      <c r="E628" s="252" t="s">
        <v>784</v>
      </c>
      <c r="F628" s="253" t="s">
        <v>785</v>
      </c>
      <c r="G628" s="254" t="s">
        <v>160</v>
      </c>
      <c r="H628" s="255">
        <v>1</v>
      </c>
      <c r="I628" s="256"/>
      <c r="J628" s="257">
        <f>ROUND(I628*H628,2)</f>
        <v>0</v>
      </c>
      <c r="K628" s="258"/>
      <c r="L628" s="259"/>
      <c r="M628" s="260" t="s">
        <v>1</v>
      </c>
      <c r="N628" s="261" t="s">
        <v>39</v>
      </c>
      <c r="O628" s="91"/>
      <c r="P628" s="225">
        <f>O628*H628</f>
        <v>0</v>
      </c>
      <c r="Q628" s="225">
        <v>0.051749999999999997</v>
      </c>
      <c r="R628" s="225">
        <f>Q628*H628</f>
        <v>0.051749999999999997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333</v>
      </c>
      <c r="AT628" s="227" t="s">
        <v>152</v>
      </c>
      <c r="AU628" s="227" t="s">
        <v>147</v>
      </c>
      <c r="AY628" s="17" t="s">
        <v>139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147</v>
      </c>
      <c r="BK628" s="228">
        <f>ROUND(I628*H628,2)</f>
        <v>0</v>
      </c>
      <c r="BL628" s="17" t="s">
        <v>256</v>
      </c>
      <c r="BM628" s="227" t="s">
        <v>786</v>
      </c>
    </row>
    <row r="629" s="2" customFormat="1" ht="16.5" customHeight="1">
      <c r="A629" s="38"/>
      <c r="B629" s="39"/>
      <c r="C629" s="215" t="s">
        <v>787</v>
      </c>
      <c r="D629" s="215" t="s">
        <v>142</v>
      </c>
      <c r="E629" s="216" t="s">
        <v>788</v>
      </c>
      <c r="F629" s="217" t="s">
        <v>789</v>
      </c>
      <c r="G629" s="218" t="s">
        <v>160</v>
      </c>
      <c r="H629" s="219">
        <v>1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</v>
      </c>
      <c r="R629" s="225">
        <f>Q629*H629</f>
        <v>0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256</v>
      </c>
      <c r="AT629" s="227" t="s">
        <v>142</v>
      </c>
      <c r="AU629" s="227" t="s">
        <v>147</v>
      </c>
      <c r="AY629" s="17" t="s">
        <v>139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147</v>
      </c>
      <c r="BK629" s="228">
        <f>ROUND(I629*H629,2)</f>
        <v>0</v>
      </c>
      <c r="BL629" s="17" t="s">
        <v>256</v>
      </c>
      <c r="BM629" s="227" t="s">
        <v>790</v>
      </c>
    </row>
    <row r="630" s="2" customFormat="1" ht="21.75" customHeight="1">
      <c r="A630" s="38"/>
      <c r="B630" s="39"/>
      <c r="C630" s="251" t="s">
        <v>791</v>
      </c>
      <c r="D630" s="251" t="s">
        <v>152</v>
      </c>
      <c r="E630" s="252" t="s">
        <v>792</v>
      </c>
      <c r="F630" s="253" t="s">
        <v>793</v>
      </c>
      <c r="G630" s="254" t="s">
        <v>160</v>
      </c>
      <c r="H630" s="255">
        <v>1</v>
      </c>
      <c r="I630" s="256"/>
      <c r="J630" s="257">
        <f>ROUND(I630*H630,2)</f>
        <v>0</v>
      </c>
      <c r="K630" s="258"/>
      <c r="L630" s="259"/>
      <c r="M630" s="260" t="s">
        <v>1</v>
      </c>
      <c r="N630" s="261" t="s">
        <v>39</v>
      </c>
      <c r="O630" s="91"/>
      <c r="P630" s="225">
        <f>O630*H630</f>
        <v>0</v>
      </c>
      <c r="Q630" s="225">
        <v>0.00027</v>
      </c>
      <c r="R630" s="225">
        <f>Q630*H630</f>
        <v>0.00027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333</v>
      </c>
      <c r="AT630" s="227" t="s">
        <v>152</v>
      </c>
      <c r="AU630" s="227" t="s">
        <v>147</v>
      </c>
      <c r="AY630" s="17" t="s">
        <v>139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147</v>
      </c>
      <c r="BK630" s="228">
        <f>ROUND(I630*H630,2)</f>
        <v>0</v>
      </c>
      <c r="BL630" s="17" t="s">
        <v>256</v>
      </c>
      <c r="BM630" s="227" t="s">
        <v>794</v>
      </c>
    </row>
    <row r="631" s="14" customFormat="1">
      <c r="A631" s="14"/>
      <c r="B631" s="240"/>
      <c r="C631" s="241"/>
      <c r="D631" s="231" t="s">
        <v>149</v>
      </c>
      <c r="E631" s="242" t="s">
        <v>1</v>
      </c>
      <c r="F631" s="243" t="s">
        <v>81</v>
      </c>
      <c r="G631" s="241"/>
      <c r="H631" s="244">
        <v>1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149</v>
      </c>
      <c r="AU631" s="250" t="s">
        <v>147</v>
      </c>
      <c r="AV631" s="14" t="s">
        <v>147</v>
      </c>
      <c r="AW631" s="14" t="s">
        <v>30</v>
      </c>
      <c r="AX631" s="14" t="s">
        <v>81</v>
      </c>
      <c r="AY631" s="250" t="s">
        <v>139</v>
      </c>
    </row>
    <row r="632" s="2" customFormat="1" ht="16.5" customHeight="1">
      <c r="A632" s="38"/>
      <c r="B632" s="39"/>
      <c r="C632" s="215" t="s">
        <v>795</v>
      </c>
      <c r="D632" s="215" t="s">
        <v>142</v>
      </c>
      <c r="E632" s="216" t="s">
        <v>796</v>
      </c>
      <c r="F632" s="217" t="s">
        <v>797</v>
      </c>
      <c r="G632" s="218" t="s">
        <v>160</v>
      </c>
      <c r="H632" s="219">
        <v>1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39</v>
      </c>
      <c r="O632" s="91"/>
      <c r="P632" s="225">
        <f>O632*H632</f>
        <v>0</v>
      </c>
      <c r="Q632" s="225">
        <v>0</v>
      </c>
      <c r="R632" s="225">
        <f>Q632*H632</f>
        <v>0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256</v>
      </c>
      <c r="AT632" s="227" t="s">
        <v>142</v>
      </c>
      <c r="AU632" s="227" t="s">
        <v>147</v>
      </c>
      <c r="AY632" s="17" t="s">
        <v>139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147</v>
      </c>
      <c r="BK632" s="228">
        <f>ROUND(I632*H632,2)</f>
        <v>0</v>
      </c>
      <c r="BL632" s="17" t="s">
        <v>256</v>
      </c>
      <c r="BM632" s="227" t="s">
        <v>798</v>
      </c>
    </row>
    <row r="633" s="14" customFormat="1">
      <c r="A633" s="14"/>
      <c r="B633" s="240"/>
      <c r="C633" s="241"/>
      <c r="D633" s="231" t="s">
        <v>149</v>
      </c>
      <c r="E633" s="242" t="s">
        <v>1</v>
      </c>
      <c r="F633" s="243" t="s">
        <v>81</v>
      </c>
      <c r="G633" s="241"/>
      <c r="H633" s="244">
        <v>1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149</v>
      </c>
      <c r="AU633" s="250" t="s">
        <v>147</v>
      </c>
      <c r="AV633" s="14" t="s">
        <v>147</v>
      </c>
      <c r="AW633" s="14" t="s">
        <v>30</v>
      </c>
      <c r="AX633" s="14" t="s">
        <v>81</v>
      </c>
      <c r="AY633" s="250" t="s">
        <v>139</v>
      </c>
    </row>
    <row r="634" s="2" customFormat="1" ht="16.5" customHeight="1">
      <c r="A634" s="38"/>
      <c r="B634" s="39"/>
      <c r="C634" s="251" t="s">
        <v>799</v>
      </c>
      <c r="D634" s="251" t="s">
        <v>152</v>
      </c>
      <c r="E634" s="252" t="s">
        <v>800</v>
      </c>
      <c r="F634" s="253" t="s">
        <v>801</v>
      </c>
      <c r="G634" s="254" t="s">
        <v>160</v>
      </c>
      <c r="H634" s="255">
        <v>1</v>
      </c>
      <c r="I634" s="256"/>
      <c r="J634" s="257">
        <f>ROUND(I634*H634,2)</f>
        <v>0</v>
      </c>
      <c r="K634" s="258"/>
      <c r="L634" s="259"/>
      <c r="M634" s="260" t="s">
        <v>1</v>
      </c>
      <c r="N634" s="261" t="s">
        <v>39</v>
      </c>
      <c r="O634" s="91"/>
      <c r="P634" s="225">
        <f>O634*H634</f>
        <v>0</v>
      </c>
      <c r="Q634" s="225">
        <v>0.00011</v>
      </c>
      <c r="R634" s="225">
        <f>Q634*H634</f>
        <v>0.00011</v>
      </c>
      <c r="S634" s="225">
        <v>0</v>
      </c>
      <c r="T634" s="22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333</v>
      </c>
      <c r="AT634" s="227" t="s">
        <v>152</v>
      </c>
      <c r="AU634" s="227" t="s">
        <v>147</v>
      </c>
      <c r="AY634" s="17" t="s">
        <v>139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147</v>
      </c>
      <c r="BK634" s="228">
        <f>ROUND(I634*H634,2)</f>
        <v>0</v>
      </c>
      <c r="BL634" s="17" t="s">
        <v>256</v>
      </c>
      <c r="BM634" s="227" t="s">
        <v>802</v>
      </c>
    </row>
    <row r="635" s="14" customFormat="1">
      <c r="A635" s="14"/>
      <c r="B635" s="240"/>
      <c r="C635" s="241"/>
      <c r="D635" s="231" t="s">
        <v>149</v>
      </c>
      <c r="E635" s="242" t="s">
        <v>1</v>
      </c>
      <c r="F635" s="243" t="s">
        <v>81</v>
      </c>
      <c r="G635" s="241"/>
      <c r="H635" s="244">
        <v>1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149</v>
      </c>
      <c r="AU635" s="250" t="s">
        <v>147</v>
      </c>
      <c r="AV635" s="14" t="s">
        <v>147</v>
      </c>
      <c r="AW635" s="14" t="s">
        <v>30</v>
      </c>
      <c r="AX635" s="14" t="s">
        <v>81</v>
      </c>
      <c r="AY635" s="250" t="s">
        <v>139</v>
      </c>
    </row>
    <row r="636" s="2" customFormat="1" ht="24.15" customHeight="1">
      <c r="A636" s="38"/>
      <c r="B636" s="39"/>
      <c r="C636" s="215" t="s">
        <v>803</v>
      </c>
      <c r="D636" s="215" t="s">
        <v>142</v>
      </c>
      <c r="E636" s="216" t="s">
        <v>804</v>
      </c>
      <c r="F636" s="217" t="s">
        <v>805</v>
      </c>
      <c r="G636" s="218" t="s">
        <v>605</v>
      </c>
      <c r="H636" s="219">
        <v>1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</v>
      </c>
      <c r="R636" s="225">
        <f>Q636*H636</f>
        <v>0</v>
      </c>
      <c r="S636" s="225">
        <v>0.022800000000000001</v>
      </c>
      <c r="T636" s="226">
        <f>S636*H636</f>
        <v>0.022800000000000001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256</v>
      </c>
      <c r="AT636" s="227" t="s">
        <v>142</v>
      </c>
      <c r="AU636" s="227" t="s">
        <v>147</v>
      </c>
      <c r="AY636" s="17" t="s">
        <v>139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147</v>
      </c>
      <c r="BK636" s="228">
        <f>ROUND(I636*H636,2)</f>
        <v>0</v>
      </c>
      <c r="BL636" s="17" t="s">
        <v>256</v>
      </c>
      <c r="BM636" s="227" t="s">
        <v>806</v>
      </c>
    </row>
    <row r="637" s="14" customFormat="1">
      <c r="A637" s="14"/>
      <c r="B637" s="240"/>
      <c r="C637" s="241"/>
      <c r="D637" s="231" t="s">
        <v>149</v>
      </c>
      <c r="E637" s="242" t="s">
        <v>1</v>
      </c>
      <c r="F637" s="243" t="s">
        <v>81</v>
      </c>
      <c r="G637" s="241"/>
      <c r="H637" s="244">
        <v>1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149</v>
      </c>
      <c r="AU637" s="250" t="s">
        <v>147</v>
      </c>
      <c r="AV637" s="14" t="s">
        <v>147</v>
      </c>
      <c r="AW637" s="14" t="s">
        <v>30</v>
      </c>
      <c r="AX637" s="14" t="s">
        <v>81</v>
      </c>
      <c r="AY637" s="250" t="s">
        <v>139</v>
      </c>
    </row>
    <row r="638" s="2" customFormat="1" ht="24.15" customHeight="1">
      <c r="A638" s="38"/>
      <c r="B638" s="39"/>
      <c r="C638" s="215" t="s">
        <v>807</v>
      </c>
      <c r="D638" s="215" t="s">
        <v>142</v>
      </c>
      <c r="E638" s="216" t="s">
        <v>808</v>
      </c>
      <c r="F638" s="217" t="s">
        <v>809</v>
      </c>
      <c r="G638" s="218" t="s">
        <v>605</v>
      </c>
      <c r="H638" s="219">
        <v>1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39</v>
      </c>
      <c r="O638" s="91"/>
      <c r="P638" s="225">
        <f>O638*H638</f>
        <v>0</v>
      </c>
      <c r="Q638" s="225">
        <v>0.05534</v>
      </c>
      <c r="R638" s="225">
        <f>Q638*H638</f>
        <v>0.05534</v>
      </c>
      <c r="S638" s="225">
        <v>0</v>
      </c>
      <c r="T638" s="22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256</v>
      </c>
      <c r="AT638" s="227" t="s">
        <v>142</v>
      </c>
      <c r="AU638" s="227" t="s">
        <v>147</v>
      </c>
      <c r="AY638" s="17" t="s">
        <v>139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147</v>
      </c>
      <c r="BK638" s="228">
        <f>ROUND(I638*H638,2)</f>
        <v>0</v>
      </c>
      <c r="BL638" s="17" t="s">
        <v>256</v>
      </c>
      <c r="BM638" s="227" t="s">
        <v>810</v>
      </c>
    </row>
    <row r="639" s="2" customFormat="1" ht="16.5" customHeight="1">
      <c r="A639" s="38"/>
      <c r="B639" s="39"/>
      <c r="C639" s="215" t="s">
        <v>811</v>
      </c>
      <c r="D639" s="215" t="s">
        <v>142</v>
      </c>
      <c r="E639" s="216" t="s">
        <v>812</v>
      </c>
      <c r="F639" s="217" t="s">
        <v>813</v>
      </c>
      <c r="G639" s="218" t="s">
        <v>160</v>
      </c>
      <c r="H639" s="219">
        <v>1</v>
      </c>
      <c r="I639" s="220"/>
      <c r="J639" s="221">
        <f>ROUND(I639*H639,2)</f>
        <v>0</v>
      </c>
      <c r="K639" s="222"/>
      <c r="L639" s="44"/>
      <c r="M639" s="223" t="s">
        <v>1</v>
      </c>
      <c r="N639" s="224" t="s">
        <v>39</v>
      </c>
      <c r="O639" s="91"/>
      <c r="P639" s="225">
        <f>O639*H639</f>
        <v>0</v>
      </c>
      <c r="Q639" s="225">
        <v>0.00029999999999999997</v>
      </c>
      <c r="R639" s="225">
        <f>Q639*H639</f>
        <v>0.00029999999999999997</v>
      </c>
      <c r="S639" s="225">
        <v>0</v>
      </c>
      <c r="T639" s="226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7" t="s">
        <v>256</v>
      </c>
      <c r="AT639" s="227" t="s">
        <v>142</v>
      </c>
      <c r="AU639" s="227" t="s">
        <v>147</v>
      </c>
      <c r="AY639" s="17" t="s">
        <v>139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7" t="s">
        <v>147</v>
      </c>
      <c r="BK639" s="228">
        <f>ROUND(I639*H639,2)</f>
        <v>0</v>
      </c>
      <c r="BL639" s="17" t="s">
        <v>256</v>
      </c>
      <c r="BM639" s="227" t="s">
        <v>814</v>
      </c>
    </row>
    <row r="640" s="2" customFormat="1" ht="16.5" customHeight="1">
      <c r="A640" s="38"/>
      <c r="B640" s="39"/>
      <c r="C640" s="215" t="s">
        <v>815</v>
      </c>
      <c r="D640" s="215" t="s">
        <v>142</v>
      </c>
      <c r="E640" s="216" t="s">
        <v>816</v>
      </c>
      <c r="F640" s="217" t="s">
        <v>817</v>
      </c>
      <c r="G640" s="218" t="s">
        <v>605</v>
      </c>
      <c r="H640" s="219">
        <v>2</v>
      </c>
      <c r="I640" s="220"/>
      <c r="J640" s="221">
        <f>ROUND(I640*H640,2)</f>
        <v>0</v>
      </c>
      <c r="K640" s="222"/>
      <c r="L640" s="44"/>
      <c r="M640" s="223" t="s">
        <v>1</v>
      </c>
      <c r="N640" s="224" t="s">
        <v>39</v>
      </c>
      <c r="O640" s="91"/>
      <c r="P640" s="225">
        <f>O640*H640</f>
        <v>0</v>
      </c>
      <c r="Q640" s="225">
        <v>0.00012999999999999999</v>
      </c>
      <c r="R640" s="225">
        <f>Q640*H640</f>
        <v>0.00025999999999999998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256</v>
      </c>
      <c r="AT640" s="227" t="s">
        <v>142</v>
      </c>
      <c r="AU640" s="227" t="s">
        <v>147</v>
      </c>
      <c r="AY640" s="17" t="s">
        <v>139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147</v>
      </c>
      <c r="BK640" s="228">
        <f>ROUND(I640*H640,2)</f>
        <v>0</v>
      </c>
      <c r="BL640" s="17" t="s">
        <v>256</v>
      </c>
      <c r="BM640" s="227" t="s">
        <v>818</v>
      </c>
    </row>
    <row r="641" s="13" customFormat="1">
      <c r="A641" s="13"/>
      <c r="B641" s="229"/>
      <c r="C641" s="230"/>
      <c r="D641" s="231" t="s">
        <v>149</v>
      </c>
      <c r="E641" s="232" t="s">
        <v>1</v>
      </c>
      <c r="F641" s="233" t="s">
        <v>819</v>
      </c>
      <c r="G641" s="230"/>
      <c r="H641" s="232" t="s">
        <v>1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9" t="s">
        <v>149</v>
      </c>
      <c r="AU641" s="239" t="s">
        <v>147</v>
      </c>
      <c r="AV641" s="13" t="s">
        <v>81</v>
      </c>
      <c r="AW641" s="13" t="s">
        <v>30</v>
      </c>
      <c r="AX641" s="13" t="s">
        <v>73</v>
      </c>
      <c r="AY641" s="239" t="s">
        <v>139</v>
      </c>
    </row>
    <row r="642" s="14" customFormat="1">
      <c r="A642" s="14"/>
      <c r="B642" s="240"/>
      <c r="C642" s="241"/>
      <c r="D642" s="231" t="s">
        <v>149</v>
      </c>
      <c r="E642" s="242" t="s">
        <v>1</v>
      </c>
      <c r="F642" s="243" t="s">
        <v>284</v>
      </c>
      <c r="G642" s="241"/>
      <c r="H642" s="244">
        <v>2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149</v>
      </c>
      <c r="AU642" s="250" t="s">
        <v>147</v>
      </c>
      <c r="AV642" s="14" t="s">
        <v>147</v>
      </c>
      <c r="AW642" s="14" t="s">
        <v>30</v>
      </c>
      <c r="AX642" s="14" t="s">
        <v>81</v>
      </c>
      <c r="AY642" s="250" t="s">
        <v>139</v>
      </c>
    </row>
    <row r="643" s="2" customFormat="1" ht="24.15" customHeight="1">
      <c r="A643" s="38"/>
      <c r="B643" s="39"/>
      <c r="C643" s="251" t="s">
        <v>820</v>
      </c>
      <c r="D643" s="251" t="s">
        <v>152</v>
      </c>
      <c r="E643" s="252" t="s">
        <v>821</v>
      </c>
      <c r="F643" s="253" t="s">
        <v>822</v>
      </c>
      <c r="G643" s="254" t="s">
        <v>160</v>
      </c>
      <c r="H643" s="255">
        <v>2</v>
      </c>
      <c r="I643" s="256"/>
      <c r="J643" s="257">
        <f>ROUND(I643*H643,2)</f>
        <v>0</v>
      </c>
      <c r="K643" s="258"/>
      <c r="L643" s="259"/>
      <c r="M643" s="260" t="s">
        <v>1</v>
      </c>
      <c r="N643" s="261" t="s">
        <v>39</v>
      </c>
      <c r="O643" s="91"/>
      <c r="P643" s="225">
        <f>O643*H643</f>
        <v>0</v>
      </c>
      <c r="Q643" s="225">
        <v>0.00012999999999999999</v>
      </c>
      <c r="R643" s="225">
        <f>Q643*H643</f>
        <v>0.00025999999999999998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333</v>
      </c>
      <c r="AT643" s="227" t="s">
        <v>152</v>
      </c>
      <c r="AU643" s="227" t="s">
        <v>147</v>
      </c>
      <c r="AY643" s="17" t="s">
        <v>139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147</v>
      </c>
      <c r="BK643" s="228">
        <f>ROUND(I643*H643,2)</f>
        <v>0</v>
      </c>
      <c r="BL643" s="17" t="s">
        <v>256</v>
      </c>
      <c r="BM643" s="227" t="s">
        <v>823</v>
      </c>
    </row>
    <row r="644" s="14" customFormat="1">
      <c r="A644" s="14"/>
      <c r="B644" s="240"/>
      <c r="C644" s="241"/>
      <c r="D644" s="231" t="s">
        <v>149</v>
      </c>
      <c r="E644" s="242" t="s">
        <v>1</v>
      </c>
      <c r="F644" s="243" t="s">
        <v>147</v>
      </c>
      <c r="G644" s="241"/>
      <c r="H644" s="244">
        <v>2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149</v>
      </c>
      <c r="AU644" s="250" t="s">
        <v>147</v>
      </c>
      <c r="AV644" s="14" t="s">
        <v>147</v>
      </c>
      <c r="AW644" s="14" t="s">
        <v>30</v>
      </c>
      <c r="AX644" s="14" t="s">
        <v>81</v>
      </c>
      <c r="AY644" s="250" t="s">
        <v>139</v>
      </c>
    </row>
    <row r="645" s="2" customFormat="1" ht="16.5" customHeight="1">
      <c r="A645" s="38"/>
      <c r="B645" s="39"/>
      <c r="C645" s="215" t="s">
        <v>824</v>
      </c>
      <c r="D645" s="215" t="s">
        <v>142</v>
      </c>
      <c r="E645" s="216" t="s">
        <v>825</v>
      </c>
      <c r="F645" s="217" t="s">
        <v>826</v>
      </c>
      <c r="G645" s="218" t="s">
        <v>605</v>
      </c>
      <c r="H645" s="219">
        <v>3</v>
      </c>
      <c r="I645" s="220"/>
      <c r="J645" s="221">
        <f>ROUND(I645*H645,2)</f>
        <v>0</v>
      </c>
      <c r="K645" s="222"/>
      <c r="L645" s="44"/>
      <c r="M645" s="223" t="s">
        <v>1</v>
      </c>
      <c r="N645" s="224" t="s">
        <v>39</v>
      </c>
      <c r="O645" s="91"/>
      <c r="P645" s="225">
        <f>O645*H645</f>
        <v>0</v>
      </c>
      <c r="Q645" s="225">
        <v>0</v>
      </c>
      <c r="R645" s="225">
        <f>Q645*H645</f>
        <v>0</v>
      </c>
      <c r="S645" s="225">
        <v>0.00156</v>
      </c>
      <c r="T645" s="226">
        <f>S645*H645</f>
        <v>0.0046800000000000001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256</v>
      </c>
      <c r="AT645" s="227" t="s">
        <v>142</v>
      </c>
      <c r="AU645" s="227" t="s">
        <v>147</v>
      </c>
      <c r="AY645" s="17" t="s">
        <v>139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147</v>
      </c>
      <c r="BK645" s="228">
        <f>ROUND(I645*H645,2)</f>
        <v>0</v>
      </c>
      <c r="BL645" s="17" t="s">
        <v>256</v>
      </c>
      <c r="BM645" s="227" t="s">
        <v>827</v>
      </c>
    </row>
    <row r="646" s="13" customFormat="1">
      <c r="A646" s="13"/>
      <c r="B646" s="229"/>
      <c r="C646" s="230"/>
      <c r="D646" s="231" t="s">
        <v>149</v>
      </c>
      <c r="E646" s="232" t="s">
        <v>1</v>
      </c>
      <c r="F646" s="233" t="s">
        <v>478</v>
      </c>
      <c r="G646" s="230"/>
      <c r="H646" s="232" t="s">
        <v>1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9" t="s">
        <v>149</v>
      </c>
      <c r="AU646" s="239" t="s">
        <v>147</v>
      </c>
      <c r="AV646" s="13" t="s">
        <v>81</v>
      </c>
      <c r="AW646" s="13" t="s">
        <v>30</v>
      </c>
      <c r="AX646" s="13" t="s">
        <v>73</v>
      </c>
      <c r="AY646" s="239" t="s">
        <v>139</v>
      </c>
    </row>
    <row r="647" s="14" customFormat="1">
      <c r="A647" s="14"/>
      <c r="B647" s="240"/>
      <c r="C647" s="241"/>
      <c r="D647" s="231" t="s">
        <v>149</v>
      </c>
      <c r="E647" s="242" t="s">
        <v>1</v>
      </c>
      <c r="F647" s="243" t="s">
        <v>81</v>
      </c>
      <c r="G647" s="241"/>
      <c r="H647" s="244">
        <v>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149</v>
      </c>
      <c r="AU647" s="250" t="s">
        <v>147</v>
      </c>
      <c r="AV647" s="14" t="s">
        <v>147</v>
      </c>
      <c r="AW647" s="14" t="s">
        <v>30</v>
      </c>
      <c r="AX647" s="14" t="s">
        <v>73</v>
      </c>
      <c r="AY647" s="250" t="s">
        <v>139</v>
      </c>
    </row>
    <row r="648" s="13" customFormat="1">
      <c r="A648" s="13"/>
      <c r="B648" s="229"/>
      <c r="C648" s="230"/>
      <c r="D648" s="231" t="s">
        <v>149</v>
      </c>
      <c r="E648" s="232" t="s">
        <v>1</v>
      </c>
      <c r="F648" s="233" t="s">
        <v>483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149</v>
      </c>
      <c r="AU648" s="239" t="s">
        <v>147</v>
      </c>
      <c r="AV648" s="13" t="s">
        <v>81</v>
      </c>
      <c r="AW648" s="13" t="s">
        <v>30</v>
      </c>
      <c r="AX648" s="13" t="s">
        <v>73</v>
      </c>
      <c r="AY648" s="239" t="s">
        <v>139</v>
      </c>
    </row>
    <row r="649" s="14" customFormat="1">
      <c r="A649" s="14"/>
      <c r="B649" s="240"/>
      <c r="C649" s="241"/>
      <c r="D649" s="231" t="s">
        <v>149</v>
      </c>
      <c r="E649" s="242" t="s">
        <v>1</v>
      </c>
      <c r="F649" s="243" t="s">
        <v>81</v>
      </c>
      <c r="G649" s="241"/>
      <c r="H649" s="244">
        <v>1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149</v>
      </c>
      <c r="AU649" s="250" t="s">
        <v>147</v>
      </c>
      <c r="AV649" s="14" t="s">
        <v>147</v>
      </c>
      <c r="AW649" s="14" t="s">
        <v>30</v>
      </c>
      <c r="AX649" s="14" t="s">
        <v>73</v>
      </c>
      <c r="AY649" s="250" t="s">
        <v>139</v>
      </c>
    </row>
    <row r="650" s="13" customFormat="1">
      <c r="A650" s="13"/>
      <c r="B650" s="229"/>
      <c r="C650" s="230"/>
      <c r="D650" s="231" t="s">
        <v>149</v>
      </c>
      <c r="E650" s="232" t="s">
        <v>1</v>
      </c>
      <c r="F650" s="233" t="s">
        <v>384</v>
      </c>
      <c r="G650" s="230"/>
      <c r="H650" s="232" t="s">
        <v>1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149</v>
      </c>
      <c r="AU650" s="239" t="s">
        <v>147</v>
      </c>
      <c r="AV650" s="13" t="s">
        <v>81</v>
      </c>
      <c r="AW650" s="13" t="s">
        <v>30</v>
      </c>
      <c r="AX650" s="13" t="s">
        <v>73</v>
      </c>
      <c r="AY650" s="239" t="s">
        <v>139</v>
      </c>
    </row>
    <row r="651" s="14" customFormat="1">
      <c r="A651" s="14"/>
      <c r="B651" s="240"/>
      <c r="C651" s="241"/>
      <c r="D651" s="231" t="s">
        <v>149</v>
      </c>
      <c r="E651" s="242" t="s">
        <v>1</v>
      </c>
      <c r="F651" s="243" t="s">
        <v>81</v>
      </c>
      <c r="G651" s="241"/>
      <c r="H651" s="244">
        <v>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149</v>
      </c>
      <c r="AU651" s="250" t="s">
        <v>147</v>
      </c>
      <c r="AV651" s="14" t="s">
        <v>147</v>
      </c>
      <c r="AW651" s="14" t="s">
        <v>30</v>
      </c>
      <c r="AX651" s="14" t="s">
        <v>73</v>
      </c>
      <c r="AY651" s="250" t="s">
        <v>139</v>
      </c>
    </row>
    <row r="652" s="15" customFormat="1">
      <c r="A652" s="15"/>
      <c r="B652" s="262"/>
      <c r="C652" s="263"/>
      <c r="D652" s="231" t="s">
        <v>149</v>
      </c>
      <c r="E652" s="264" t="s">
        <v>1</v>
      </c>
      <c r="F652" s="265" t="s">
        <v>170</v>
      </c>
      <c r="G652" s="263"/>
      <c r="H652" s="266">
        <v>3</v>
      </c>
      <c r="I652" s="267"/>
      <c r="J652" s="263"/>
      <c r="K652" s="263"/>
      <c r="L652" s="268"/>
      <c r="M652" s="269"/>
      <c r="N652" s="270"/>
      <c r="O652" s="270"/>
      <c r="P652" s="270"/>
      <c r="Q652" s="270"/>
      <c r="R652" s="270"/>
      <c r="S652" s="270"/>
      <c r="T652" s="271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72" t="s">
        <v>149</v>
      </c>
      <c r="AU652" s="272" t="s">
        <v>147</v>
      </c>
      <c r="AV652" s="15" t="s">
        <v>146</v>
      </c>
      <c r="AW652" s="15" t="s">
        <v>30</v>
      </c>
      <c r="AX652" s="15" t="s">
        <v>81</v>
      </c>
      <c r="AY652" s="272" t="s">
        <v>139</v>
      </c>
    </row>
    <row r="653" s="2" customFormat="1" ht="24.15" customHeight="1">
      <c r="A653" s="38"/>
      <c r="B653" s="39"/>
      <c r="C653" s="215" t="s">
        <v>828</v>
      </c>
      <c r="D653" s="215" t="s">
        <v>142</v>
      </c>
      <c r="E653" s="216" t="s">
        <v>829</v>
      </c>
      <c r="F653" s="217" t="s">
        <v>830</v>
      </c>
      <c r="G653" s="218" t="s">
        <v>160</v>
      </c>
      <c r="H653" s="219">
        <v>1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4.0000000000000003E-05</v>
      </c>
      <c r="R653" s="225">
        <f>Q653*H653</f>
        <v>4.0000000000000003E-05</v>
      </c>
      <c r="S653" s="225">
        <v>0</v>
      </c>
      <c r="T653" s="226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256</v>
      </c>
      <c r="AT653" s="227" t="s">
        <v>142</v>
      </c>
      <c r="AU653" s="227" t="s">
        <v>147</v>
      </c>
      <c r="AY653" s="17" t="s">
        <v>139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147</v>
      </c>
      <c r="BK653" s="228">
        <f>ROUND(I653*H653,2)</f>
        <v>0</v>
      </c>
      <c r="BL653" s="17" t="s">
        <v>256</v>
      </c>
      <c r="BM653" s="227" t="s">
        <v>831</v>
      </c>
    </row>
    <row r="654" s="2" customFormat="1" ht="24.15" customHeight="1">
      <c r="A654" s="38"/>
      <c r="B654" s="39"/>
      <c r="C654" s="251" t="s">
        <v>832</v>
      </c>
      <c r="D654" s="251" t="s">
        <v>152</v>
      </c>
      <c r="E654" s="252" t="s">
        <v>833</v>
      </c>
      <c r="F654" s="253" t="s">
        <v>834</v>
      </c>
      <c r="G654" s="254" t="s">
        <v>160</v>
      </c>
      <c r="H654" s="255">
        <v>1</v>
      </c>
      <c r="I654" s="256"/>
      <c r="J654" s="257">
        <f>ROUND(I654*H654,2)</f>
        <v>0</v>
      </c>
      <c r="K654" s="258"/>
      <c r="L654" s="259"/>
      <c r="M654" s="260" t="s">
        <v>1</v>
      </c>
      <c r="N654" s="261" t="s">
        <v>39</v>
      </c>
      <c r="O654" s="91"/>
      <c r="P654" s="225">
        <f>O654*H654</f>
        <v>0</v>
      </c>
      <c r="Q654" s="225">
        <v>0.0011900000000000001</v>
      </c>
      <c r="R654" s="225">
        <f>Q654*H654</f>
        <v>0.0011900000000000001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333</v>
      </c>
      <c r="AT654" s="227" t="s">
        <v>152</v>
      </c>
      <c r="AU654" s="227" t="s">
        <v>147</v>
      </c>
      <c r="AY654" s="17" t="s">
        <v>139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147</v>
      </c>
      <c r="BK654" s="228">
        <f>ROUND(I654*H654,2)</f>
        <v>0</v>
      </c>
      <c r="BL654" s="17" t="s">
        <v>256</v>
      </c>
      <c r="BM654" s="227" t="s">
        <v>835</v>
      </c>
    </row>
    <row r="655" s="14" customFormat="1">
      <c r="A655" s="14"/>
      <c r="B655" s="240"/>
      <c r="C655" s="241"/>
      <c r="D655" s="231" t="s">
        <v>149</v>
      </c>
      <c r="E655" s="242" t="s">
        <v>1</v>
      </c>
      <c r="F655" s="243" t="s">
        <v>81</v>
      </c>
      <c r="G655" s="241"/>
      <c r="H655" s="244">
        <v>1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149</v>
      </c>
      <c r="AU655" s="250" t="s">
        <v>147</v>
      </c>
      <c r="AV655" s="14" t="s">
        <v>147</v>
      </c>
      <c r="AW655" s="14" t="s">
        <v>30</v>
      </c>
      <c r="AX655" s="14" t="s">
        <v>81</v>
      </c>
      <c r="AY655" s="250" t="s">
        <v>139</v>
      </c>
    </row>
    <row r="656" s="2" customFormat="1" ht="24.15" customHeight="1">
      <c r="A656" s="38"/>
      <c r="B656" s="39"/>
      <c r="C656" s="215" t="s">
        <v>836</v>
      </c>
      <c r="D656" s="215" t="s">
        <v>142</v>
      </c>
      <c r="E656" s="216" t="s">
        <v>837</v>
      </c>
      <c r="F656" s="217" t="s">
        <v>838</v>
      </c>
      <c r="G656" s="218" t="s">
        <v>160</v>
      </c>
      <c r="H656" s="219">
        <v>1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0.00013999999999999999</v>
      </c>
      <c r="R656" s="225">
        <f>Q656*H656</f>
        <v>0.00013999999999999999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256</v>
      </c>
      <c r="AT656" s="227" t="s">
        <v>142</v>
      </c>
      <c r="AU656" s="227" t="s">
        <v>147</v>
      </c>
      <c r="AY656" s="17" t="s">
        <v>139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147</v>
      </c>
      <c r="BK656" s="228">
        <f>ROUND(I656*H656,2)</f>
        <v>0</v>
      </c>
      <c r="BL656" s="17" t="s">
        <v>256</v>
      </c>
      <c r="BM656" s="227" t="s">
        <v>839</v>
      </c>
    </row>
    <row r="657" s="2" customFormat="1" ht="24.15" customHeight="1">
      <c r="A657" s="38"/>
      <c r="B657" s="39"/>
      <c r="C657" s="251" t="s">
        <v>840</v>
      </c>
      <c r="D657" s="251" t="s">
        <v>152</v>
      </c>
      <c r="E657" s="252" t="s">
        <v>841</v>
      </c>
      <c r="F657" s="253" t="s">
        <v>842</v>
      </c>
      <c r="G657" s="254" t="s">
        <v>160</v>
      </c>
      <c r="H657" s="255">
        <v>1</v>
      </c>
      <c r="I657" s="256"/>
      <c r="J657" s="257">
        <f>ROUND(I657*H657,2)</f>
        <v>0</v>
      </c>
      <c r="K657" s="258"/>
      <c r="L657" s="259"/>
      <c r="M657" s="260" t="s">
        <v>1</v>
      </c>
      <c r="N657" s="261" t="s">
        <v>39</v>
      </c>
      <c r="O657" s="91"/>
      <c r="P657" s="225">
        <f>O657*H657</f>
        <v>0</v>
      </c>
      <c r="Q657" s="225">
        <v>0.0015399999999999999</v>
      </c>
      <c r="R657" s="225">
        <f>Q657*H657</f>
        <v>0.0015399999999999999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333</v>
      </c>
      <c r="AT657" s="227" t="s">
        <v>152</v>
      </c>
      <c r="AU657" s="227" t="s">
        <v>147</v>
      </c>
      <c r="AY657" s="17" t="s">
        <v>139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147</v>
      </c>
      <c r="BK657" s="228">
        <f>ROUND(I657*H657,2)</f>
        <v>0</v>
      </c>
      <c r="BL657" s="17" t="s">
        <v>256</v>
      </c>
      <c r="BM657" s="227" t="s">
        <v>843</v>
      </c>
    </row>
    <row r="658" s="14" customFormat="1">
      <c r="A658" s="14"/>
      <c r="B658" s="240"/>
      <c r="C658" s="241"/>
      <c r="D658" s="231" t="s">
        <v>149</v>
      </c>
      <c r="E658" s="242" t="s">
        <v>1</v>
      </c>
      <c r="F658" s="243" t="s">
        <v>81</v>
      </c>
      <c r="G658" s="241"/>
      <c r="H658" s="244">
        <v>1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149</v>
      </c>
      <c r="AU658" s="250" t="s">
        <v>147</v>
      </c>
      <c r="AV658" s="14" t="s">
        <v>147</v>
      </c>
      <c r="AW658" s="14" t="s">
        <v>30</v>
      </c>
      <c r="AX658" s="14" t="s">
        <v>81</v>
      </c>
      <c r="AY658" s="250" t="s">
        <v>139</v>
      </c>
    </row>
    <row r="659" s="2" customFormat="1" ht="24.15" customHeight="1">
      <c r="A659" s="38"/>
      <c r="B659" s="39"/>
      <c r="C659" s="215" t="s">
        <v>844</v>
      </c>
      <c r="D659" s="215" t="s">
        <v>142</v>
      </c>
      <c r="E659" s="216" t="s">
        <v>845</v>
      </c>
      <c r="F659" s="217" t="s">
        <v>846</v>
      </c>
      <c r="G659" s="218" t="s">
        <v>160</v>
      </c>
      <c r="H659" s="219">
        <v>1</v>
      </c>
      <c r="I659" s="220"/>
      <c r="J659" s="221">
        <f>ROUND(I659*H659,2)</f>
        <v>0</v>
      </c>
      <c r="K659" s="222"/>
      <c r="L659" s="44"/>
      <c r="M659" s="223" t="s">
        <v>1</v>
      </c>
      <c r="N659" s="224" t="s">
        <v>39</v>
      </c>
      <c r="O659" s="91"/>
      <c r="P659" s="225">
        <f>O659*H659</f>
        <v>0</v>
      </c>
      <c r="Q659" s="225">
        <v>6.0000000000000002E-05</v>
      </c>
      <c r="R659" s="225">
        <f>Q659*H659</f>
        <v>6.0000000000000002E-05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256</v>
      </c>
      <c r="AT659" s="227" t="s">
        <v>142</v>
      </c>
      <c r="AU659" s="227" t="s">
        <v>147</v>
      </c>
      <c r="AY659" s="17" t="s">
        <v>139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147</v>
      </c>
      <c r="BK659" s="228">
        <f>ROUND(I659*H659,2)</f>
        <v>0</v>
      </c>
      <c r="BL659" s="17" t="s">
        <v>256</v>
      </c>
      <c r="BM659" s="227" t="s">
        <v>847</v>
      </c>
    </row>
    <row r="660" s="13" customFormat="1">
      <c r="A660" s="13"/>
      <c r="B660" s="229"/>
      <c r="C660" s="230"/>
      <c r="D660" s="231" t="s">
        <v>149</v>
      </c>
      <c r="E660" s="232" t="s">
        <v>1</v>
      </c>
      <c r="F660" s="233" t="s">
        <v>512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149</v>
      </c>
      <c r="AU660" s="239" t="s">
        <v>147</v>
      </c>
      <c r="AV660" s="13" t="s">
        <v>81</v>
      </c>
      <c r="AW660" s="13" t="s">
        <v>30</v>
      </c>
      <c r="AX660" s="13" t="s">
        <v>73</v>
      </c>
      <c r="AY660" s="239" t="s">
        <v>139</v>
      </c>
    </row>
    <row r="661" s="14" customFormat="1">
      <c r="A661" s="14"/>
      <c r="B661" s="240"/>
      <c r="C661" s="241"/>
      <c r="D661" s="231" t="s">
        <v>149</v>
      </c>
      <c r="E661" s="242" t="s">
        <v>1</v>
      </c>
      <c r="F661" s="243" t="s">
        <v>81</v>
      </c>
      <c r="G661" s="241"/>
      <c r="H661" s="244">
        <v>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149</v>
      </c>
      <c r="AU661" s="250" t="s">
        <v>147</v>
      </c>
      <c r="AV661" s="14" t="s">
        <v>147</v>
      </c>
      <c r="AW661" s="14" t="s">
        <v>30</v>
      </c>
      <c r="AX661" s="14" t="s">
        <v>73</v>
      </c>
      <c r="AY661" s="250" t="s">
        <v>139</v>
      </c>
    </row>
    <row r="662" s="15" customFormat="1">
      <c r="A662" s="15"/>
      <c r="B662" s="262"/>
      <c r="C662" s="263"/>
      <c r="D662" s="231" t="s">
        <v>149</v>
      </c>
      <c r="E662" s="264" t="s">
        <v>1</v>
      </c>
      <c r="F662" s="265" t="s">
        <v>170</v>
      </c>
      <c r="G662" s="263"/>
      <c r="H662" s="266">
        <v>1</v>
      </c>
      <c r="I662" s="267"/>
      <c r="J662" s="263"/>
      <c r="K662" s="263"/>
      <c r="L662" s="268"/>
      <c r="M662" s="269"/>
      <c r="N662" s="270"/>
      <c r="O662" s="270"/>
      <c r="P662" s="270"/>
      <c r="Q662" s="270"/>
      <c r="R662" s="270"/>
      <c r="S662" s="270"/>
      <c r="T662" s="271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2" t="s">
        <v>149</v>
      </c>
      <c r="AU662" s="272" t="s">
        <v>147</v>
      </c>
      <c r="AV662" s="15" t="s">
        <v>146</v>
      </c>
      <c r="AW662" s="15" t="s">
        <v>30</v>
      </c>
      <c r="AX662" s="15" t="s">
        <v>81</v>
      </c>
      <c r="AY662" s="272" t="s">
        <v>139</v>
      </c>
    </row>
    <row r="663" s="2" customFormat="1" ht="24.15" customHeight="1">
      <c r="A663" s="38"/>
      <c r="B663" s="39"/>
      <c r="C663" s="251" t="s">
        <v>848</v>
      </c>
      <c r="D663" s="251" t="s">
        <v>152</v>
      </c>
      <c r="E663" s="252" t="s">
        <v>849</v>
      </c>
      <c r="F663" s="253" t="s">
        <v>850</v>
      </c>
      <c r="G663" s="254" t="s">
        <v>160</v>
      </c>
      <c r="H663" s="255">
        <v>1</v>
      </c>
      <c r="I663" s="256"/>
      <c r="J663" s="257">
        <f>ROUND(I663*H663,2)</f>
        <v>0</v>
      </c>
      <c r="K663" s="258"/>
      <c r="L663" s="259"/>
      <c r="M663" s="260" t="s">
        <v>1</v>
      </c>
      <c r="N663" s="261" t="s">
        <v>39</v>
      </c>
      <c r="O663" s="91"/>
      <c r="P663" s="225">
        <f>O663*H663</f>
        <v>0</v>
      </c>
      <c r="Q663" s="225">
        <v>0.00014999999999999999</v>
      </c>
      <c r="R663" s="225">
        <f>Q663*H663</f>
        <v>0.00014999999999999999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333</v>
      </c>
      <c r="AT663" s="227" t="s">
        <v>152</v>
      </c>
      <c r="AU663" s="227" t="s">
        <v>147</v>
      </c>
      <c r="AY663" s="17" t="s">
        <v>139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147</v>
      </c>
      <c r="BK663" s="228">
        <f>ROUND(I663*H663,2)</f>
        <v>0</v>
      </c>
      <c r="BL663" s="17" t="s">
        <v>256</v>
      </c>
      <c r="BM663" s="227" t="s">
        <v>851</v>
      </c>
    </row>
    <row r="664" s="2" customFormat="1" ht="16.5" customHeight="1">
      <c r="A664" s="38"/>
      <c r="B664" s="39"/>
      <c r="C664" s="215" t="s">
        <v>852</v>
      </c>
      <c r="D664" s="215" t="s">
        <v>142</v>
      </c>
      <c r="E664" s="216" t="s">
        <v>853</v>
      </c>
      <c r="F664" s="217" t="s">
        <v>854</v>
      </c>
      <c r="G664" s="218" t="s">
        <v>160</v>
      </c>
      <c r="H664" s="219">
        <v>2</v>
      </c>
      <c r="I664" s="220"/>
      <c r="J664" s="221">
        <f>ROUND(I664*H664,2)</f>
        <v>0</v>
      </c>
      <c r="K664" s="222"/>
      <c r="L664" s="44"/>
      <c r="M664" s="223" t="s">
        <v>1</v>
      </c>
      <c r="N664" s="224" t="s">
        <v>39</v>
      </c>
      <c r="O664" s="91"/>
      <c r="P664" s="225">
        <f>O664*H664</f>
        <v>0</v>
      </c>
      <c r="Q664" s="225">
        <v>0</v>
      </c>
      <c r="R664" s="225">
        <f>Q664*H664</f>
        <v>0</v>
      </c>
      <c r="S664" s="225">
        <v>0.00122</v>
      </c>
      <c r="T664" s="226">
        <f>S664*H664</f>
        <v>0.0024399999999999999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7" t="s">
        <v>256</v>
      </c>
      <c r="AT664" s="227" t="s">
        <v>142</v>
      </c>
      <c r="AU664" s="227" t="s">
        <v>147</v>
      </c>
      <c r="AY664" s="17" t="s">
        <v>139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7" t="s">
        <v>147</v>
      </c>
      <c r="BK664" s="228">
        <f>ROUND(I664*H664,2)</f>
        <v>0</v>
      </c>
      <c r="BL664" s="17" t="s">
        <v>256</v>
      </c>
      <c r="BM664" s="227" t="s">
        <v>855</v>
      </c>
    </row>
    <row r="665" s="13" customFormat="1">
      <c r="A665" s="13"/>
      <c r="B665" s="229"/>
      <c r="C665" s="230"/>
      <c r="D665" s="231" t="s">
        <v>149</v>
      </c>
      <c r="E665" s="232" t="s">
        <v>1</v>
      </c>
      <c r="F665" s="233" t="s">
        <v>512</v>
      </c>
      <c r="G665" s="230"/>
      <c r="H665" s="232" t="s">
        <v>1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9" t="s">
        <v>149</v>
      </c>
      <c r="AU665" s="239" t="s">
        <v>147</v>
      </c>
      <c r="AV665" s="13" t="s">
        <v>81</v>
      </c>
      <c r="AW665" s="13" t="s">
        <v>30</v>
      </c>
      <c r="AX665" s="13" t="s">
        <v>73</v>
      </c>
      <c r="AY665" s="239" t="s">
        <v>139</v>
      </c>
    </row>
    <row r="666" s="14" customFormat="1">
      <c r="A666" s="14"/>
      <c r="B666" s="240"/>
      <c r="C666" s="241"/>
      <c r="D666" s="231" t="s">
        <v>149</v>
      </c>
      <c r="E666" s="242" t="s">
        <v>1</v>
      </c>
      <c r="F666" s="243" t="s">
        <v>81</v>
      </c>
      <c r="G666" s="241"/>
      <c r="H666" s="244">
        <v>1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149</v>
      </c>
      <c r="AU666" s="250" t="s">
        <v>147</v>
      </c>
      <c r="AV666" s="14" t="s">
        <v>147</v>
      </c>
      <c r="AW666" s="14" t="s">
        <v>30</v>
      </c>
      <c r="AX666" s="14" t="s">
        <v>73</v>
      </c>
      <c r="AY666" s="250" t="s">
        <v>139</v>
      </c>
    </row>
    <row r="667" s="13" customFormat="1">
      <c r="A667" s="13"/>
      <c r="B667" s="229"/>
      <c r="C667" s="230"/>
      <c r="D667" s="231" t="s">
        <v>149</v>
      </c>
      <c r="E667" s="232" t="s">
        <v>1</v>
      </c>
      <c r="F667" s="233" t="s">
        <v>483</v>
      </c>
      <c r="G667" s="230"/>
      <c r="H667" s="232" t="s">
        <v>1</v>
      </c>
      <c r="I667" s="234"/>
      <c r="J667" s="230"/>
      <c r="K667" s="230"/>
      <c r="L667" s="235"/>
      <c r="M667" s="236"/>
      <c r="N667" s="237"/>
      <c r="O667" s="237"/>
      <c r="P667" s="237"/>
      <c r="Q667" s="237"/>
      <c r="R667" s="237"/>
      <c r="S667" s="237"/>
      <c r="T667" s="23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9" t="s">
        <v>149</v>
      </c>
      <c r="AU667" s="239" t="s">
        <v>147</v>
      </c>
      <c r="AV667" s="13" t="s">
        <v>81</v>
      </c>
      <c r="AW667" s="13" t="s">
        <v>30</v>
      </c>
      <c r="AX667" s="13" t="s">
        <v>73</v>
      </c>
      <c r="AY667" s="239" t="s">
        <v>139</v>
      </c>
    </row>
    <row r="668" s="14" customFormat="1">
      <c r="A668" s="14"/>
      <c r="B668" s="240"/>
      <c r="C668" s="241"/>
      <c r="D668" s="231" t="s">
        <v>149</v>
      </c>
      <c r="E668" s="242" t="s">
        <v>1</v>
      </c>
      <c r="F668" s="243" t="s">
        <v>81</v>
      </c>
      <c r="G668" s="241"/>
      <c r="H668" s="244">
        <v>1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149</v>
      </c>
      <c r="AU668" s="250" t="s">
        <v>147</v>
      </c>
      <c r="AV668" s="14" t="s">
        <v>147</v>
      </c>
      <c r="AW668" s="14" t="s">
        <v>30</v>
      </c>
      <c r="AX668" s="14" t="s">
        <v>73</v>
      </c>
      <c r="AY668" s="250" t="s">
        <v>139</v>
      </c>
    </row>
    <row r="669" s="15" customFormat="1">
      <c r="A669" s="15"/>
      <c r="B669" s="262"/>
      <c r="C669" s="263"/>
      <c r="D669" s="231" t="s">
        <v>149</v>
      </c>
      <c r="E669" s="264" t="s">
        <v>1</v>
      </c>
      <c r="F669" s="265" t="s">
        <v>170</v>
      </c>
      <c r="G669" s="263"/>
      <c r="H669" s="266">
        <v>2</v>
      </c>
      <c r="I669" s="267"/>
      <c r="J669" s="263"/>
      <c r="K669" s="263"/>
      <c r="L669" s="268"/>
      <c r="M669" s="269"/>
      <c r="N669" s="270"/>
      <c r="O669" s="270"/>
      <c r="P669" s="270"/>
      <c r="Q669" s="270"/>
      <c r="R669" s="270"/>
      <c r="S669" s="270"/>
      <c r="T669" s="271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2" t="s">
        <v>149</v>
      </c>
      <c r="AU669" s="272" t="s">
        <v>147</v>
      </c>
      <c r="AV669" s="15" t="s">
        <v>146</v>
      </c>
      <c r="AW669" s="15" t="s">
        <v>30</v>
      </c>
      <c r="AX669" s="15" t="s">
        <v>81</v>
      </c>
      <c r="AY669" s="272" t="s">
        <v>139</v>
      </c>
    </row>
    <row r="670" s="2" customFormat="1" ht="21.75" customHeight="1">
      <c r="A670" s="38"/>
      <c r="B670" s="39"/>
      <c r="C670" s="215" t="s">
        <v>856</v>
      </c>
      <c r="D670" s="215" t="s">
        <v>142</v>
      </c>
      <c r="E670" s="216" t="s">
        <v>857</v>
      </c>
      <c r="F670" s="217" t="s">
        <v>858</v>
      </c>
      <c r="G670" s="218" t="s">
        <v>160</v>
      </c>
      <c r="H670" s="219">
        <v>1</v>
      </c>
      <c r="I670" s="220"/>
      <c r="J670" s="221">
        <f>ROUND(I670*H670,2)</f>
        <v>0</v>
      </c>
      <c r="K670" s="222"/>
      <c r="L670" s="44"/>
      <c r="M670" s="223" t="s">
        <v>1</v>
      </c>
      <c r="N670" s="224" t="s">
        <v>39</v>
      </c>
      <c r="O670" s="91"/>
      <c r="P670" s="225">
        <f>O670*H670</f>
        <v>0</v>
      </c>
      <c r="Q670" s="225">
        <v>0.00014999999999999999</v>
      </c>
      <c r="R670" s="225">
        <f>Q670*H670</f>
        <v>0.00014999999999999999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256</v>
      </c>
      <c r="AT670" s="227" t="s">
        <v>142</v>
      </c>
      <c r="AU670" s="227" t="s">
        <v>147</v>
      </c>
      <c r="AY670" s="17" t="s">
        <v>139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147</v>
      </c>
      <c r="BK670" s="228">
        <f>ROUND(I670*H670,2)</f>
        <v>0</v>
      </c>
      <c r="BL670" s="17" t="s">
        <v>256</v>
      </c>
      <c r="BM670" s="227" t="s">
        <v>859</v>
      </c>
    </row>
    <row r="671" s="13" customFormat="1">
      <c r="A671" s="13"/>
      <c r="B671" s="229"/>
      <c r="C671" s="230"/>
      <c r="D671" s="231" t="s">
        <v>149</v>
      </c>
      <c r="E671" s="232" t="s">
        <v>1</v>
      </c>
      <c r="F671" s="233" t="s">
        <v>512</v>
      </c>
      <c r="G671" s="230"/>
      <c r="H671" s="232" t="s">
        <v>1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9" t="s">
        <v>149</v>
      </c>
      <c r="AU671" s="239" t="s">
        <v>147</v>
      </c>
      <c r="AV671" s="13" t="s">
        <v>81</v>
      </c>
      <c r="AW671" s="13" t="s">
        <v>30</v>
      </c>
      <c r="AX671" s="13" t="s">
        <v>73</v>
      </c>
      <c r="AY671" s="239" t="s">
        <v>139</v>
      </c>
    </row>
    <row r="672" s="14" customFormat="1">
      <c r="A672" s="14"/>
      <c r="B672" s="240"/>
      <c r="C672" s="241"/>
      <c r="D672" s="231" t="s">
        <v>149</v>
      </c>
      <c r="E672" s="242" t="s">
        <v>1</v>
      </c>
      <c r="F672" s="243" t="s">
        <v>81</v>
      </c>
      <c r="G672" s="241"/>
      <c r="H672" s="244">
        <v>1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0" t="s">
        <v>149</v>
      </c>
      <c r="AU672" s="250" t="s">
        <v>147</v>
      </c>
      <c r="AV672" s="14" t="s">
        <v>147</v>
      </c>
      <c r="AW672" s="14" t="s">
        <v>30</v>
      </c>
      <c r="AX672" s="14" t="s">
        <v>81</v>
      </c>
      <c r="AY672" s="250" t="s">
        <v>139</v>
      </c>
    </row>
    <row r="673" s="2" customFormat="1" ht="16.5" customHeight="1">
      <c r="A673" s="38"/>
      <c r="B673" s="39"/>
      <c r="C673" s="251" t="s">
        <v>860</v>
      </c>
      <c r="D673" s="251" t="s">
        <v>152</v>
      </c>
      <c r="E673" s="252" t="s">
        <v>861</v>
      </c>
      <c r="F673" s="253" t="s">
        <v>862</v>
      </c>
      <c r="G673" s="254" t="s">
        <v>160</v>
      </c>
      <c r="H673" s="255">
        <v>1</v>
      </c>
      <c r="I673" s="256"/>
      <c r="J673" s="257">
        <f>ROUND(I673*H673,2)</f>
        <v>0</v>
      </c>
      <c r="K673" s="258"/>
      <c r="L673" s="259"/>
      <c r="M673" s="260" t="s">
        <v>1</v>
      </c>
      <c r="N673" s="261" t="s">
        <v>39</v>
      </c>
      <c r="O673" s="91"/>
      <c r="P673" s="225">
        <f>O673*H673</f>
        <v>0</v>
      </c>
      <c r="Q673" s="225">
        <v>0.0012800000000000001</v>
      </c>
      <c r="R673" s="225">
        <f>Q673*H673</f>
        <v>0.0012800000000000001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155</v>
      </c>
      <c r="AT673" s="227" t="s">
        <v>152</v>
      </c>
      <c r="AU673" s="227" t="s">
        <v>147</v>
      </c>
      <c r="AY673" s="17" t="s">
        <v>139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147</v>
      </c>
      <c r="BK673" s="228">
        <f>ROUND(I673*H673,2)</f>
        <v>0</v>
      </c>
      <c r="BL673" s="17" t="s">
        <v>146</v>
      </c>
      <c r="BM673" s="227" t="s">
        <v>863</v>
      </c>
    </row>
    <row r="674" s="2" customFormat="1" ht="24.15" customHeight="1">
      <c r="A674" s="38"/>
      <c r="B674" s="39"/>
      <c r="C674" s="215" t="s">
        <v>864</v>
      </c>
      <c r="D674" s="215" t="s">
        <v>142</v>
      </c>
      <c r="E674" s="216" t="s">
        <v>865</v>
      </c>
      <c r="F674" s="217" t="s">
        <v>866</v>
      </c>
      <c r="G674" s="218" t="s">
        <v>145</v>
      </c>
      <c r="H674" s="219">
        <v>0.16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</v>
      </c>
      <c r="R674" s="225">
        <f>Q674*H674</f>
        <v>0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256</v>
      </c>
      <c r="AT674" s="227" t="s">
        <v>142</v>
      </c>
      <c r="AU674" s="227" t="s">
        <v>147</v>
      </c>
      <c r="AY674" s="17" t="s">
        <v>139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147</v>
      </c>
      <c r="BK674" s="228">
        <f>ROUND(I674*H674,2)</f>
        <v>0</v>
      </c>
      <c r="BL674" s="17" t="s">
        <v>256</v>
      </c>
      <c r="BM674" s="227" t="s">
        <v>867</v>
      </c>
    </row>
    <row r="675" s="2" customFormat="1" ht="33" customHeight="1">
      <c r="A675" s="38"/>
      <c r="B675" s="39"/>
      <c r="C675" s="215" t="s">
        <v>868</v>
      </c>
      <c r="D675" s="215" t="s">
        <v>142</v>
      </c>
      <c r="E675" s="216" t="s">
        <v>869</v>
      </c>
      <c r="F675" s="217" t="s">
        <v>870</v>
      </c>
      <c r="G675" s="218" t="s">
        <v>145</v>
      </c>
      <c r="H675" s="219">
        <v>0.32000000000000001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39</v>
      </c>
      <c r="O675" s="91"/>
      <c r="P675" s="225">
        <f>O675*H675</f>
        <v>0</v>
      </c>
      <c r="Q675" s="225">
        <v>0</v>
      </c>
      <c r="R675" s="225">
        <f>Q675*H675</f>
        <v>0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256</v>
      </c>
      <c r="AT675" s="227" t="s">
        <v>142</v>
      </c>
      <c r="AU675" s="227" t="s">
        <v>147</v>
      </c>
      <c r="AY675" s="17" t="s">
        <v>139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147</v>
      </c>
      <c r="BK675" s="228">
        <f>ROUND(I675*H675,2)</f>
        <v>0</v>
      </c>
      <c r="BL675" s="17" t="s">
        <v>256</v>
      </c>
      <c r="BM675" s="227" t="s">
        <v>871</v>
      </c>
    </row>
    <row r="676" s="14" customFormat="1">
      <c r="A676" s="14"/>
      <c r="B676" s="240"/>
      <c r="C676" s="241"/>
      <c r="D676" s="231" t="s">
        <v>149</v>
      </c>
      <c r="E676" s="241"/>
      <c r="F676" s="243" t="s">
        <v>872</v>
      </c>
      <c r="G676" s="241"/>
      <c r="H676" s="244">
        <v>0.32000000000000001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149</v>
      </c>
      <c r="AU676" s="250" t="s">
        <v>147</v>
      </c>
      <c r="AV676" s="14" t="s">
        <v>147</v>
      </c>
      <c r="AW676" s="14" t="s">
        <v>4</v>
      </c>
      <c r="AX676" s="14" t="s">
        <v>81</v>
      </c>
      <c r="AY676" s="250" t="s">
        <v>139</v>
      </c>
    </row>
    <row r="677" s="12" customFormat="1" ht="22.8" customHeight="1">
      <c r="A677" s="12"/>
      <c r="B677" s="199"/>
      <c r="C677" s="200"/>
      <c r="D677" s="201" t="s">
        <v>72</v>
      </c>
      <c r="E677" s="213" t="s">
        <v>873</v>
      </c>
      <c r="F677" s="213" t="s">
        <v>874</v>
      </c>
      <c r="G677" s="200"/>
      <c r="H677" s="200"/>
      <c r="I677" s="203"/>
      <c r="J677" s="214">
        <f>BK677</f>
        <v>0</v>
      </c>
      <c r="K677" s="200"/>
      <c r="L677" s="205"/>
      <c r="M677" s="206"/>
      <c r="N677" s="207"/>
      <c r="O677" s="207"/>
      <c r="P677" s="208">
        <f>SUM(P678:P683)</f>
        <v>0</v>
      </c>
      <c r="Q677" s="207"/>
      <c r="R677" s="208">
        <f>SUM(R678:R683)</f>
        <v>0.0085000000000000006</v>
      </c>
      <c r="S677" s="207"/>
      <c r="T677" s="209">
        <f>SUM(T678:T683)</f>
        <v>0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10" t="s">
        <v>147</v>
      </c>
      <c r="AT677" s="211" t="s">
        <v>72</v>
      </c>
      <c r="AU677" s="211" t="s">
        <v>81</v>
      </c>
      <c r="AY677" s="210" t="s">
        <v>139</v>
      </c>
      <c r="BK677" s="212">
        <f>SUM(BK678:BK683)</f>
        <v>0</v>
      </c>
    </row>
    <row r="678" s="2" customFormat="1" ht="24.15" customHeight="1">
      <c r="A678" s="38"/>
      <c r="B678" s="39"/>
      <c r="C678" s="215" t="s">
        <v>875</v>
      </c>
      <c r="D678" s="215" t="s">
        <v>142</v>
      </c>
      <c r="E678" s="216" t="s">
        <v>876</v>
      </c>
      <c r="F678" s="217" t="s">
        <v>877</v>
      </c>
      <c r="G678" s="218" t="s">
        <v>605</v>
      </c>
      <c r="H678" s="219">
        <v>1</v>
      </c>
      <c r="I678" s="220"/>
      <c r="J678" s="221">
        <f>ROUND(I678*H678,2)</f>
        <v>0</v>
      </c>
      <c r="K678" s="222"/>
      <c r="L678" s="44"/>
      <c r="M678" s="223" t="s">
        <v>1</v>
      </c>
      <c r="N678" s="224" t="s">
        <v>39</v>
      </c>
      <c r="O678" s="91"/>
      <c r="P678" s="225">
        <f>O678*H678</f>
        <v>0</v>
      </c>
      <c r="Q678" s="225">
        <v>0.0085000000000000006</v>
      </c>
      <c r="R678" s="225">
        <f>Q678*H678</f>
        <v>0.0085000000000000006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256</v>
      </c>
      <c r="AT678" s="227" t="s">
        <v>142</v>
      </c>
      <c r="AU678" s="227" t="s">
        <v>147</v>
      </c>
      <c r="AY678" s="17" t="s">
        <v>139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147</v>
      </c>
      <c r="BK678" s="228">
        <f>ROUND(I678*H678,2)</f>
        <v>0</v>
      </c>
      <c r="BL678" s="17" t="s">
        <v>256</v>
      </c>
      <c r="BM678" s="227" t="s">
        <v>878</v>
      </c>
    </row>
    <row r="679" s="13" customFormat="1">
      <c r="A679" s="13"/>
      <c r="B679" s="229"/>
      <c r="C679" s="230"/>
      <c r="D679" s="231" t="s">
        <v>149</v>
      </c>
      <c r="E679" s="232" t="s">
        <v>1</v>
      </c>
      <c r="F679" s="233" t="s">
        <v>230</v>
      </c>
      <c r="G679" s="230"/>
      <c r="H679" s="232" t="s">
        <v>1</v>
      </c>
      <c r="I679" s="234"/>
      <c r="J679" s="230"/>
      <c r="K679" s="230"/>
      <c r="L679" s="235"/>
      <c r="M679" s="236"/>
      <c r="N679" s="237"/>
      <c r="O679" s="237"/>
      <c r="P679" s="237"/>
      <c r="Q679" s="237"/>
      <c r="R679" s="237"/>
      <c r="S679" s="237"/>
      <c r="T679" s="23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9" t="s">
        <v>149</v>
      </c>
      <c r="AU679" s="239" t="s">
        <v>147</v>
      </c>
      <c r="AV679" s="13" t="s">
        <v>81</v>
      </c>
      <c r="AW679" s="13" t="s">
        <v>30</v>
      </c>
      <c r="AX679" s="13" t="s">
        <v>73</v>
      </c>
      <c r="AY679" s="239" t="s">
        <v>139</v>
      </c>
    </row>
    <row r="680" s="14" customFormat="1">
      <c r="A680" s="14"/>
      <c r="B680" s="240"/>
      <c r="C680" s="241"/>
      <c r="D680" s="231" t="s">
        <v>149</v>
      </c>
      <c r="E680" s="242" t="s">
        <v>1</v>
      </c>
      <c r="F680" s="243" t="s">
        <v>81</v>
      </c>
      <c r="G680" s="241"/>
      <c r="H680" s="244">
        <v>1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149</v>
      </c>
      <c r="AU680" s="250" t="s">
        <v>147</v>
      </c>
      <c r="AV680" s="14" t="s">
        <v>147</v>
      </c>
      <c r="AW680" s="14" t="s">
        <v>30</v>
      </c>
      <c r="AX680" s="14" t="s">
        <v>81</v>
      </c>
      <c r="AY680" s="250" t="s">
        <v>139</v>
      </c>
    </row>
    <row r="681" s="2" customFormat="1" ht="24.15" customHeight="1">
      <c r="A681" s="38"/>
      <c r="B681" s="39"/>
      <c r="C681" s="215" t="s">
        <v>879</v>
      </c>
      <c r="D681" s="215" t="s">
        <v>142</v>
      </c>
      <c r="E681" s="216" t="s">
        <v>880</v>
      </c>
      <c r="F681" s="217" t="s">
        <v>881</v>
      </c>
      <c r="G681" s="218" t="s">
        <v>145</v>
      </c>
      <c r="H681" s="219">
        <v>0.0089999999999999993</v>
      </c>
      <c r="I681" s="220"/>
      <c r="J681" s="221">
        <f>ROUND(I681*H681,2)</f>
        <v>0</v>
      </c>
      <c r="K681" s="222"/>
      <c r="L681" s="44"/>
      <c r="M681" s="223" t="s">
        <v>1</v>
      </c>
      <c r="N681" s="224" t="s">
        <v>39</v>
      </c>
      <c r="O681" s="91"/>
      <c r="P681" s="225">
        <f>O681*H681</f>
        <v>0</v>
      </c>
      <c r="Q681" s="225">
        <v>0</v>
      </c>
      <c r="R681" s="225">
        <f>Q681*H681</f>
        <v>0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256</v>
      </c>
      <c r="AT681" s="227" t="s">
        <v>142</v>
      </c>
      <c r="AU681" s="227" t="s">
        <v>147</v>
      </c>
      <c r="AY681" s="17" t="s">
        <v>139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147</v>
      </c>
      <c r="BK681" s="228">
        <f>ROUND(I681*H681,2)</f>
        <v>0</v>
      </c>
      <c r="BL681" s="17" t="s">
        <v>256</v>
      </c>
      <c r="BM681" s="227" t="s">
        <v>882</v>
      </c>
    </row>
    <row r="682" s="2" customFormat="1" ht="33" customHeight="1">
      <c r="A682" s="38"/>
      <c r="B682" s="39"/>
      <c r="C682" s="215" t="s">
        <v>883</v>
      </c>
      <c r="D682" s="215" t="s">
        <v>142</v>
      </c>
      <c r="E682" s="216" t="s">
        <v>884</v>
      </c>
      <c r="F682" s="217" t="s">
        <v>885</v>
      </c>
      <c r="G682" s="218" t="s">
        <v>145</v>
      </c>
      <c r="H682" s="219">
        <v>0.017999999999999999</v>
      </c>
      <c r="I682" s="220"/>
      <c r="J682" s="221">
        <f>ROUND(I682*H682,2)</f>
        <v>0</v>
      </c>
      <c r="K682" s="222"/>
      <c r="L682" s="44"/>
      <c r="M682" s="223" t="s">
        <v>1</v>
      </c>
      <c r="N682" s="224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256</v>
      </c>
      <c r="AT682" s="227" t="s">
        <v>142</v>
      </c>
      <c r="AU682" s="227" t="s">
        <v>147</v>
      </c>
      <c r="AY682" s="17" t="s">
        <v>139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147</v>
      </c>
      <c r="BK682" s="228">
        <f>ROUND(I682*H682,2)</f>
        <v>0</v>
      </c>
      <c r="BL682" s="17" t="s">
        <v>256</v>
      </c>
      <c r="BM682" s="227" t="s">
        <v>886</v>
      </c>
    </row>
    <row r="683" s="14" customFormat="1">
      <c r="A683" s="14"/>
      <c r="B683" s="240"/>
      <c r="C683" s="241"/>
      <c r="D683" s="231" t="s">
        <v>149</v>
      </c>
      <c r="E683" s="241"/>
      <c r="F683" s="243" t="s">
        <v>887</v>
      </c>
      <c r="G683" s="241"/>
      <c r="H683" s="244">
        <v>0.017999999999999999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149</v>
      </c>
      <c r="AU683" s="250" t="s">
        <v>147</v>
      </c>
      <c r="AV683" s="14" t="s">
        <v>147</v>
      </c>
      <c r="AW683" s="14" t="s">
        <v>4</v>
      </c>
      <c r="AX683" s="14" t="s">
        <v>81</v>
      </c>
      <c r="AY683" s="250" t="s">
        <v>139</v>
      </c>
    </row>
    <row r="684" s="12" customFormat="1" ht="22.8" customHeight="1">
      <c r="A684" s="12"/>
      <c r="B684" s="199"/>
      <c r="C684" s="200"/>
      <c r="D684" s="201" t="s">
        <v>72</v>
      </c>
      <c r="E684" s="213" t="s">
        <v>888</v>
      </c>
      <c r="F684" s="213" t="s">
        <v>889</v>
      </c>
      <c r="G684" s="200"/>
      <c r="H684" s="200"/>
      <c r="I684" s="203"/>
      <c r="J684" s="214">
        <f>BK684</f>
        <v>0</v>
      </c>
      <c r="K684" s="200"/>
      <c r="L684" s="205"/>
      <c r="M684" s="206"/>
      <c r="N684" s="207"/>
      <c r="O684" s="207"/>
      <c r="P684" s="208">
        <f>SUM(P685:P691)</f>
        <v>0</v>
      </c>
      <c r="Q684" s="207"/>
      <c r="R684" s="208">
        <f>SUM(R685:R691)</f>
        <v>0.00124</v>
      </c>
      <c r="S684" s="207"/>
      <c r="T684" s="209">
        <f>SUM(T685:T691)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10" t="s">
        <v>147</v>
      </c>
      <c r="AT684" s="211" t="s">
        <v>72</v>
      </c>
      <c r="AU684" s="211" t="s">
        <v>81</v>
      </c>
      <c r="AY684" s="210" t="s">
        <v>139</v>
      </c>
      <c r="BK684" s="212">
        <f>SUM(BK685:BK691)</f>
        <v>0</v>
      </c>
    </row>
    <row r="685" s="2" customFormat="1" ht="16.5" customHeight="1">
      <c r="A685" s="38"/>
      <c r="B685" s="39"/>
      <c r="C685" s="215" t="s">
        <v>890</v>
      </c>
      <c r="D685" s="215" t="s">
        <v>142</v>
      </c>
      <c r="E685" s="216" t="s">
        <v>891</v>
      </c>
      <c r="F685" s="217" t="s">
        <v>892</v>
      </c>
      <c r="G685" s="218" t="s">
        <v>160</v>
      </c>
      <c r="H685" s="219">
        <v>1</v>
      </c>
      <c r="I685" s="220"/>
      <c r="J685" s="221">
        <f>ROUND(I685*H685,2)</f>
        <v>0</v>
      </c>
      <c r="K685" s="222"/>
      <c r="L685" s="44"/>
      <c r="M685" s="223" t="s">
        <v>1</v>
      </c>
      <c r="N685" s="224" t="s">
        <v>39</v>
      </c>
      <c r="O685" s="91"/>
      <c r="P685" s="225">
        <f>O685*H685</f>
        <v>0</v>
      </c>
      <c r="Q685" s="225">
        <v>0</v>
      </c>
      <c r="R685" s="225">
        <f>Q685*H685</f>
        <v>0</v>
      </c>
      <c r="S685" s="225">
        <v>0</v>
      </c>
      <c r="T685" s="22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256</v>
      </c>
      <c r="AT685" s="227" t="s">
        <v>142</v>
      </c>
      <c r="AU685" s="227" t="s">
        <v>147</v>
      </c>
      <c r="AY685" s="17" t="s">
        <v>139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147</v>
      </c>
      <c r="BK685" s="228">
        <f>ROUND(I685*H685,2)</f>
        <v>0</v>
      </c>
      <c r="BL685" s="17" t="s">
        <v>256</v>
      </c>
      <c r="BM685" s="227" t="s">
        <v>893</v>
      </c>
    </row>
    <row r="686" s="13" customFormat="1">
      <c r="A686" s="13"/>
      <c r="B686" s="229"/>
      <c r="C686" s="230"/>
      <c r="D686" s="231" t="s">
        <v>149</v>
      </c>
      <c r="E686" s="232" t="s">
        <v>1</v>
      </c>
      <c r="F686" s="233" t="s">
        <v>894</v>
      </c>
      <c r="G686" s="230"/>
      <c r="H686" s="232" t="s">
        <v>1</v>
      </c>
      <c r="I686" s="234"/>
      <c r="J686" s="230"/>
      <c r="K686" s="230"/>
      <c r="L686" s="235"/>
      <c r="M686" s="236"/>
      <c r="N686" s="237"/>
      <c r="O686" s="237"/>
      <c r="P686" s="237"/>
      <c r="Q686" s="237"/>
      <c r="R686" s="237"/>
      <c r="S686" s="237"/>
      <c r="T686" s="23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9" t="s">
        <v>149</v>
      </c>
      <c r="AU686" s="239" t="s">
        <v>147</v>
      </c>
      <c r="AV686" s="13" t="s">
        <v>81</v>
      </c>
      <c r="AW686" s="13" t="s">
        <v>30</v>
      </c>
      <c r="AX686" s="13" t="s">
        <v>73</v>
      </c>
      <c r="AY686" s="239" t="s">
        <v>139</v>
      </c>
    </row>
    <row r="687" s="14" customFormat="1">
      <c r="A687" s="14"/>
      <c r="B687" s="240"/>
      <c r="C687" s="241"/>
      <c r="D687" s="231" t="s">
        <v>149</v>
      </c>
      <c r="E687" s="242" t="s">
        <v>1</v>
      </c>
      <c r="F687" s="243" t="s">
        <v>81</v>
      </c>
      <c r="G687" s="241"/>
      <c r="H687" s="244">
        <v>1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0" t="s">
        <v>149</v>
      </c>
      <c r="AU687" s="250" t="s">
        <v>147</v>
      </c>
      <c r="AV687" s="14" t="s">
        <v>147</v>
      </c>
      <c r="AW687" s="14" t="s">
        <v>30</v>
      </c>
      <c r="AX687" s="14" t="s">
        <v>81</v>
      </c>
      <c r="AY687" s="250" t="s">
        <v>139</v>
      </c>
    </row>
    <row r="688" s="2" customFormat="1" ht="16.5" customHeight="1">
      <c r="A688" s="38"/>
      <c r="B688" s="39"/>
      <c r="C688" s="251" t="s">
        <v>895</v>
      </c>
      <c r="D688" s="251" t="s">
        <v>152</v>
      </c>
      <c r="E688" s="252" t="s">
        <v>896</v>
      </c>
      <c r="F688" s="253" t="s">
        <v>897</v>
      </c>
      <c r="G688" s="254" t="s">
        <v>160</v>
      </c>
      <c r="H688" s="255">
        <v>1</v>
      </c>
      <c r="I688" s="256"/>
      <c r="J688" s="257">
        <f>ROUND(I688*H688,2)</f>
        <v>0</v>
      </c>
      <c r="K688" s="258"/>
      <c r="L688" s="259"/>
      <c r="M688" s="260" t="s">
        <v>1</v>
      </c>
      <c r="N688" s="261" t="s">
        <v>39</v>
      </c>
      <c r="O688" s="91"/>
      <c r="P688" s="225">
        <f>O688*H688</f>
        <v>0</v>
      </c>
      <c r="Q688" s="225">
        <v>0.00124</v>
      </c>
      <c r="R688" s="225">
        <f>Q688*H688</f>
        <v>0.00124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333</v>
      </c>
      <c r="AT688" s="227" t="s">
        <v>152</v>
      </c>
      <c r="AU688" s="227" t="s">
        <v>147</v>
      </c>
      <c r="AY688" s="17" t="s">
        <v>139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147</v>
      </c>
      <c r="BK688" s="228">
        <f>ROUND(I688*H688,2)</f>
        <v>0</v>
      </c>
      <c r="BL688" s="17" t="s">
        <v>256</v>
      </c>
      <c r="BM688" s="227" t="s">
        <v>898</v>
      </c>
    </row>
    <row r="689" s="2" customFormat="1" ht="24.15" customHeight="1">
      <c r="A689" s="38"/>
      <c r="B689" s="39"/>
      <c r="C689" s="215" t="s">
        <v>899</v>
      </c>
      <c r="D689" s="215" t="s">
        <v>142</v>
      </c>
      <c r="E689" s="216" t="s">
        <v>900</v>
      </c>
      <c r="F689" s="217" t="s">
        <v>901</v>
      </c>
      <c r="G689" s="218" t="s">
        <v>145</v>
      </c>
      <c r="H689" s="219">
        <v>0.001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256</v>
      </c>
      <c r="AT689" s="227" t="s">
        <v>142</v>
      </c>
      <c r="AU689" s="227" t="s">
        <v>147</v>
      </c>
      <c r="AY689" s="17" t="s">
        <v>139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147</v>
      </c>
      <c r="BK689" s="228">
        <f>ROUND(I689*H689,2)</f>
        <v>0</v>
      </c>
      <c r="BL689" s="17" t="s">
        <v>256</v>
      </c>
      <c r="BM689" s="227" t="s">
        <v>902</v>
      </c>
    </row>
    <row r="690" s="2" customFormat="1" ht="24.15" customHeight="1">
      <c r="A690" s="38"/>
      <c r="B690" s="39"/>
      <c r="C690" s="215" t="s">
        <v>903</v>
      </c>
      <c r="D690" s="215" t="s">
        <v>142</v>
      </c>
      <c r="E690" s="216" t="s">
        <v>904</v>
      </c>
      <c r="F690" s="217" t="s">
        <v>905</v>
      </c>
      <c r="G690" s="218" t="s">
        <v>145</v>
      </c>
      <c r="H690" s="219">
        <v>0.002</v>
      </c>
      <c r="I690" s="220"/>
      <c r="J690" s="221">
        <f>ROUND(I690*H690,2)</f>
        <v>0</v>
      </c>
      <c r="K690" s="222"/>
      <c r="L690" s="44"/>
      <c r="M690" s="223" t="s">
        <v>1</v>
      </c>
      <c r="N690" s="224" t="s">
        <v>39</v>
      </c>
      <c r="O690" s="91"/>
      <c r="P690" s="225">
        <f>O690*H690</f>
        <v>0</v>
      </c>
      <c r="Q690" s="225">
        <v>0</v>
      </c>
      <c r="R690" s="225">
        <f>Q690*H690</f>
        <v>0</v>
      </c>
      <c r="S690" s="225">
        <v>0</v>
      </c>
      <c r="T690" s="226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27" t="s">
        <v>256</v>
      </c>
      <c r="AT690" s="227" t="s">
        <v>142</v>
      </c>
      <c r="AU690" s="227" t="s">
        <v>147</v>
      </c>
      <c r="AY690" s="17" t="s">
        <v>139</v>
      </c>
      <c r="BE690" s="228">
        <f>IF(N690="základní",J690,0)</f>
        <v>0</v>
      </c>
      <c r="BF690" s="228">
        <f>IF(N690="snížená",J690,0)</f>
        <v>0</v>
      </c>
      <c r="BG690" s="228">
        <f>IF(N690="zákl. přenesená",J690,0)</f>
        <v>0</v>
      </c>
      <c r="BH690" s="228">
        <f>IF(N690="sníž. přenesená",J690,0)</f>
        <v>0</v>
      </c>
      <c r="BI690" s="228">
        <f>IF(N690="nulová",J690,0)</f>
        <v>0</v>
      </c>
      <c r="BJ690" s="17" t="s">
        <v>147</v>
      </c>
      <c r="BK690" s="228">
        <f>ROUND(I690*H690,2)</f>
        <v>0</v>
      </c>
      <c r="BL690" s="17" t="s">
        <v>256</v>
      </c>
      <c r="BM690" s="227" t="s">
        <v>906</v>
      </c>
    </row>
    <row r="691" s="14" customFormat="1">
      <c r="A691" s="14"/>
      <c r="B691" s="240"/>
      <c r="C691" s="241"/>
      <c r="D691" s="231" t="s">
        <v>149</v>
      </c>
      <c r="E691" s="241"/>
      <c r="F691" s="243" t="s">
        <v>740</v>
      </c>
      <c r="G691" s="241"/>
      <c r="H691" s="244">
        <v>0.002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149</v>
      </c>
      <c r="AU691" s="250" t="s">
        <v>147</v>
      </c>
      <c r="AV691" s="14" t="s">
        <v>147</v>
      </c>
      <c r="AW691" s="14" t="s">
        <v>4</v>
      </c>
      <c r="AX691" s="14" t="s">
        <v>81</v>
      </c>
      <c r="AY691" s="250" t="s">
        <v>139</v>
      </c>
    </row>
    <row r="692" s="12" customFormat="1" ht="22.8" customHeight="1">
      <c r="A692" s="12"/>
      <c r="B692" s="199"/>
      <c r="C692" s="200"/>
      <c r="D692" s="201" t="s">
        <v>72</v>
      </c>
      <c r="E692" s="213" t="s">
        <v>907</v>
      </c>
      <c r="F692" s="213" t="s">
        <v>908</v>
      </c>
      <c r="G692" s="200"/>
      <c r="H692" s="200"/>
      <c r="I692" s="203"/>
      <c r="J692" s="214">
        <f>BK692</f>
        <v>0</v>
      </c>
      <c r="K692" s="200"/>
      <c r="L692" s="205"/>
      <c r="M692" s="206"/>
      <c r="N692" s="207"/>
      <c r="O692" s="207"/>
      <c r="P692" s="208">
        <f>SUM(P693:P701)</f>
        <v>0</v>
      </c>
      <c r="Q692" s="207"/>
      <c r="R692" s="208">
        <f>SUM(R693:R701)</f>
        <v>0.0012000000000000001</v>
      </c>
      <c r="S692" s="207"/>
      <c r="T692" s="209">
        <f>SUM(T693:T701)</f>
        <v>0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10" t="s">
        <v>147</v>
      </c>
      <c r="AT692" s="211" t="s">
        <v>72</v>
      </c>
      <c r="AU692" s="211" t="s">
        <v>81</v>
      </c>
      <c r="AY692" s="210" t="s">
        <v>139</v>
      </c>
      <c r="BK692" s="212">
        <f>SUM(BK693:BK701)</f>
        <v>0</v>
      </c>
    </row>
    <row r="693" s="2" customFormat="1" ht="24.15" customHeight="1">
      <c r="A693" s="38"/>
      <c r="B693" s="39"/>
      <c r="C693" s="215" t="s">
        <v>909</v>
      </c>
      <c r="D693" s="215" t="s">
        <v>142</v>
      </c>
      <c r="E693" s="216" t="s">
        <v>910</v>
      </c>
      <c r="F693" s="217" t="s">
        <v>911</v>
      </c>
      <c r="G693" s="218" t="s">
        <v>160</v>
      </c>
      <c r="H693" s="219">
        <v>6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0.00020000000000000001</v>
      </c>
      <c r="R693" s="225">
        <f>Q693*H693</f>
        <v>0.0012000000000000001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256</v>
      </c>
      <c r="AT693" s="227" t="s">
        <v>142</v>
      </c>
      <c r="AU693" s="227" t="s">
        <v>147</v>
      </c>
      <c r="AY693" s="17" t="s">
        <v>139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147</v>
      </c>
      <c r="BK693" s="228">
        <f>ROUND(I693*H693,2)</f>
        <v>0</v>
      </c>
      <c r="BL693" s="17" t="s">
        <v>256</v>
      </c>
      <c r="BM693" s="227" t="s">
        <v>912</v>
      </c>
    </row>
    <row r="694" s="13" customFormat="1">
      <c r="A694" s="13"/>
      <c r="B694" s="229"/>
      <c r="C694" s="230"/>
      <c r="D694" s="231" t="s">
        <v>149</v>
      </c>
      <c r="E694" s="232" t="s">
        <v>1</v>
      </c>
      <c r="F694" s="233" t="s">
        <v>228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149</v>
      </c>
      <c r="AU694" s="239" t="s">
        <v>147</v>
      </c>
      <c r="AV694" s="13" t="s">
        <v>81</v>
      </c>
      <c r="AW694" s="13" t="s">
        <v>30</v>
      </c>
      <c r="AX694" s="13" t="s">
        <v>73</v>
      </c>
      <c r="AY694" s="239" t="s">
        <v>139</v>
      </c>
    </row>
    <row r="695" s="14" customFormat="1">
      <c r="A695" s="14"/>
      <c r="B695" s="240"/>
      <c r="C695" s="241"/>
      <c r="D695" s="231" t="s">
        <v>149</v>
      </c>
      <c r="E695" s="242" t="s">
        <v>1</v>
      </c>
      <c r="F695" s="243" t="s">
        <v>147</v>
      </c>
      <c r="G695" s="241"/>
      <c r="H695" s="244">
        <v>2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149</v>
      </c>
      <c r="AU695" s="250" t="s">
        <v>147</v>
      </c>
      <c r="AV695" s="14" t="s">
        <v>147</v>
      </c>
      <c r="AW695" s="14" t="s">
        <v>30</v>
      </c>
      <c r="AX695" s="14" t="s">
        <v>73</v>
      </c>
      <c r="AY695" s="250" t="s">
        <v>139</v>
      </c>
    </row>
    <row r="696" s="13" customFormat="1">
      <c r="A696" s="13"/>
      <c r="B696" s="229"/>
      <c r="C696" s="230"/>
      <c r="D696" s="231" t="s">
        <v>149</v>
      </c>
      <c r="E696" s="232" t="s">
        <v>1</v>
      </c>
      <c r="F696" s="233" t="s">
        <v>913</v>
      </c>
      <c r="G696" s="230"/>
      <c r="H696" s="232" t="s">
        <v>1</v>
      </c>
      <c r="I696" s="234"/>
      <c r="J696" s="230"/>
      <c r="K696" s="230"/>
      <c r="L696" s="235"/>
      <c r="M696" s="236"/>
      <c r="N696" s="237"/>
      <c r="O696" s="237"/>
      <c r="P696" s="237"/>
      <c r="Q696" s="237"/>
      <c r="R696" s="237"/>
      <c r="S696" s="237"/>
      <c r="T696" s="23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9" t="s">
        <v>149</v>
      </c>
      <c r="AU696" s="239" t="s">
        <v>147</v>
      </c>
      <c r="AV696" s="13" t="s">
        <v>81</v>
      </c>
      <c r="AW696" s="13" t="s">
        <v>30</v>
      </c>
      <c r="AX696" s="13" t="s">
        <v>73</v>
      </c>
      <c r="AY696" s="239" t="s">
        <v>139</v>
      </c>
    </row>
    <row r="697" s="14" customFormat="1">
      <c r="A697" s="14"/>
      <c r="B697" s="240"/>
      <c r="C697" s="241"/>
      <c r="D697" s="231" t="s">
        <v>149</v>
      </c>
      <c r="E697" s="242" t="s">
        <v>1</v>
      </c>
      <c r="F697" s="243" t="s">
        <v>670</v>
      </c>
      <c r="G697" s="241"/>
      <c r="H697" s="244">
        <v>4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0" t="s">
        <v>149</v>
      </c>
      <c r="AU697" s="250" t="s">
        <v>147</v>
      </c>
      <c r="AV697" s="14" t="s">
        <v>147</v>
      </c>
      <c r="AW697" s="14" t="s">
        <v>30</v>
      </c>
      <c r="AX697" s="14" t="s">
        <v>73</v>
      </c>
      <c r="AY697" s="250" t="s">
        <v>139</v>
      </c>
    </row>
    <row r="698" s="15" customFormat="1">
      <c r="A698" s="15"/>
      <c r="B698" s="262"/>
      <c r="C698" s="263"/>
      <c r="D698" s="231" t="s">
        <v>149</v>
      </c>
      <c r="E698" s="264" t="s">
        <v>1</v>
      </c>
      <c r="F698" s="265" t="s">
        <v>170</v>
      </c>
      <c r="G698" s="263"/>
      <c r="H698" s="266">
        <v>6</v>
      </c>
      <c r="I698" s="267"/>
      <c r="J698" s="263"/>
      <c r="K698" s="263"/>
      <c r="L698" s="268"/>
      <c r="M698" s="269"/>
      <c r="N698" s="270"/>
      <c r="O698" s="270"/>
      <c r="P698" s="270"/>
      <c r="Q698" s="270"/>
      <c r="R698" s="270"/>
      <c r="S698" s="270"/>
      <c r="T698" s="271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72" t="s">
        <v>149</v>
      </c>
      <c r="AU698" s="272" t="s">
        <v>147</v>
      </c>
      <c r="AV698" s="15" t="s">
        <v>146</v>
      </c>
      <c r="AW698" s="15" t="s">
        <v>30</v>
      </c>
      <c r="AX698" s="15" t="s">
        <v>81</v>
      </c>
      <c r="AY698" s="272" t="s">
        <v>139</v>
      </c>
    </row>
    <row r="699" s="2" customFormat="1" ht="24.15" customHeight="1">
      <c r="A699" s="38"/>
      <c r="B699" s="39"/>
      <c r="C699" s="215" t="s">
        <v>914</v>
      </c>
      <c r="D699" s="215" t="s">
        <v>142</v>
      </c>
      <c r="E699" s="216" t="s">
        <v>915</v>
      </c>
      <c r="F699" s="217" t="s">
        <v>916</v>
      </c>
      <c r="G699" s="218" t="s">
        <v>145</v>
      </c>
      <c r="H699" s="219">
        <v>0.001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0</v>
      </c>
      <c r="R699" s="225">
        <f>Q699*H699</f>
        <v>0</v>
      </c>
      <c r="S699" s="225">
        <v>0</v>
      </c>
      <c r="T699" s="226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256</v>
      </c>
      <c r="AT699" s="227" t="s">
        <v>142</v>
      </c>
      <c r="AU699" s="227" t="s">
        <v>147</v>
      </c>
      <c r="AY699" s="17" t="s">
        <v>139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147</v>
      </c>
      <c r="BK699" s="228">
        <f>ROUND(I699*H699,2)</f>
        <v>0</v>
      </c>
      <c r="BL699" s="17" t="s">
        <v>256</v>
      </c>
      <c r="BM699" s="227" t="s">
        <v>917</v>
      </c>
    </row>
    <row r="700" s="2" customFormat="1" ht="33" customHeight="1">
      <c r="A700" s="38"/>
      <c r="B700" s="39"/>
      <c r="C700" s="215" t="s">
        <v>918</v>
      </c>
      <c r="D700" s="215" t="s">
        <v>142</v>
      </c>
      <c r="E700" s="216" t="s">
        <v>919</v>
      </c>
      <c r="F700" s="217" t="s">
        <v>920</v>
      </c>
      <c r="G700" s="218" t="s">
        <v>145</v>
      </c>
      <c r="H700" s="219">
        <v>0.002</v>
      </c>
      <c r="I700" s="220"/>
      <c r="J700" s="221">
        <f>ROUND(I700*H700,2)</f>
        <v>0</v>
      </c>
      <c r="K700" s="222"/>
      <c r="L700" s="44"/>
      <c r="M700" s="223" t="s">
        <v>1</v>
      </c>
      <c r="N700" s="224" t="s">
        <v>39</v>
      </c>
      <c r="O700" s="91"/>
      <c r="P700" s="225">
        <f>O700*H700</f>
        <v>0</v>
      </c>
      <c r="Q700" s="225">
        <v>0</v>
      </c>
      <c r="R700" s="225">
        <f>Q700*H700</f>
        <v>0</v>
      </c>
      <c r="S700" s="225">
        <v>0</v>
      </c>
      <c r="T700" s="22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7" t="s">
        <v>256</v>
      </c>
      <c r="AT700" s="227" t="s">
        <v>142</v>
      </c>
      <c r="AU700" s="227" t="s">
        <v>147</v>
      </c>
      <c r="AY700" s="17" t="s">
        <v>139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7" t="s">
        <v>147</v>
      </c>
      <c r="BK700" s="228">
        <f>ROUND(I700*H700,2)</f>
        <v>0</v>
      </c>
      <c r="BL700" s="17" t="s">
        <v>256</v>
      </c>
      <c r="BM700" s="227" t="s">
        <v>921</v>
      </c>
    </row>
    <row r="701" s="14" customFormat="1">
      <c r="A701" s="14"/>
      <c r="B701" s="240"/>
      <c r="C701" s="241"/>
      <c r="D701" s="231" t="s">
        <v>149</v>
      </c>
      <c r="E701" s="241"/>
      <c r="F701" s="243" t="s">
        <v>740</v>
      </c>
      <c r="G701" s="241"/>
      <c r="H701" s="244">
        <v>0.002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149</v>
      </c>
      <c r="AU701" s="250" t="s">
        <v>147</v>
      </c>
      <c r="AV701" s="14" t="s">
        <v>147</v>
      </c>
      <c r="AW701" s="14" t="s">
        <v>4</v>
      </c>
      <c r="AX701" s="14" t="s">
        <v>81</v>
      </c>
      <c r="AY701" s="250" t="s">
        <v>139</v>
      </c>
    </row>
    <row r="702" s="12" customFormat="1" ht="22.8" customHeight="1">
      <c r="A702" s="12"/>
      <c r="B702" s="199"/>
      <c r="C702" s="200"/>
      <c r="D702" s="201" t="s">
        <v>72</v>
      </c>
      <c r="E702" s="213" t="s">
        <v>922</v>
      </c>
      <c r="F702" s="213" t="s">
        <v>923</v>
      </c>
      <c r="G702" s="200"/>
      <c r="H702" s="200"/>
      <c r="I702" s="203"/>
      <c r="J702" s="214">
        <f>BK702</f>
        <v>0</v>
      </c>
      <c r="K702" s="200"/>
      <c r="L702" s="205"/>
      <c r="M702" s="206"/>
      <c r="N702" s="207"/>
      <c r="O702" s="207"/>
      <c r="P702" s="208">
        <f>SUM(P703:P719)</f>
        <v>0</v>
      </c>
      <c r="Q702" s="207"/>
      <c r="R702" s="208">
        <f>SUM(R703:R719)</f>
        <v>0.0021999999999999997</v>
      </c>
      <c r="S702" s="207"/>
      <c r="T702" s="209">
        <f>SUM(T703:T719)</f>
        <v>0.0033</v>
      </c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R702" s="210" t="s">
        <v>147</v>
      </c>
      <c r="AT702" s="211" t="s">
        <v>72</v>
      </c>
      <c r="AU702" s="211" t="s">
        <v>81</v>
      </c>
      <c r="AY702" s="210" t="s">
        <v>139</v>
      </c>
      <c r="BK702" s="212">
        <f>SUM(BK703:BK719)</f>
        <v>0</v>
      </c>
    </row>
    <row r="703" s="2" customFormat="1" ht="21.75" customHeight="1">
      <c r="A703" s="38"/>
      <c r="B703" s="39"/>
      <c r="C703" s="215" t="s">
        <v>924</v>
      </c>
      <c r="D703" s="215" t="s">
        <v>142</v>
      </c>
      <c r="E703" s="216" t="s">
        <v>925</v>
      </c>
      <c r="F703" s="217" t="s">
        <v>926</v>
      </c>
      <c r="G703" s="218" t="s">
        <v>927</v>
      </c>
      <c r="H703" s="219">
        <v>3</v>
      </c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0</v>
      </c>
      <c r="R703" s="225">
        <f>Q703*H703</f>
        <v>0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256</v>
      </c>
      <c r="AT703" s="227" t="s">
        <v>142</v>
      </c>
      <c r="AU703" s="227" t="s">
        <v>147</v>
      </c>
      <c r="AY703" s="17" t="s">
        <v>139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147</v>
      </c>
      <c r="BK703" s="228">
        <f>ROUND(I703*H703,2)</f>
        <v>0</v>
      </c>
      <c r="BL703" s="17" t="s">
        <v>256</v>
      </c>
      <c r="BM703" s="227" t="s">
        <v>928</v>
      </c>
    </row>
    <row r="704" s="13" customFormat="1">
      <c r="A704" s="13"/>
      <c r="B704" s="229"/>
      <c r="C704" s="230"/>
      <c r="D704" s="231" t="s">
        <v>149</v>
      </c>
      <c r="E704" s="232" t="s">
        <v>1</v>
      </c>
      <c r="F704" s="233" t="s">
        <v>929</v>
      </c>
      <c r="G704" s="230"/>
      <c r="H704" s="232" t="s">
        <v>1</v>
      </c>
      <c r="I704" s="234"/>
      <c r="J704" s="230"/>
      <c r="K704" s="230"/>
      <c r="L704" s="235"/>
      <c r="M704" s="236"/>
      <c r="N704" s="237"/>
      <c r="O704" s="237"/>
      <c r="P704" s="237"/>
      <c r="Q704" s="237"/>
      <c r="R704" s="237"/>
      <c r="S704" s="237"/>
      <c r="T704" s="23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9" t="s">
        <v>149</v>
      </c>
      <c r="AU704" s="239" t="s">
        <v>147</v>
      </c>
      <c r="AV704" s="13" t="s">
        <v>81</v>
      </c>
      <c r="AW704" s="13" t="s">
        <v>30</v>
      </c>
      <c r="AX704" s="13" t="s">
        <v>73</v>
      </c>
      <c r="AY704" s="239" t="s">
        <v>139</v>
      </c>
    </row>
    <row r="705" s="14" customFormat="1">
      <c r="A705" s="14"/>
      <c r="B705" s="240"/>
      <c r="C705" s="241"/>
      <c r="D705" s="231" t="s">
        <v>149</v>
      </c>
      <c r="E705" s="242" t="s">
        <v>1</v>
      </c>
      <c r="F705" s="243" t="s">
        <v>140</v>
      </c>
      <c r="G705" s="241"/>
      <c r="H705" s="244">
        <v>3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149</v>
      </c>
      <c r="AU705" s="250" t="s">
        <v>147</v>
      </c>
      <c r="AV705" s="14" t="s">
        <v>147</v>
      </c>
      <c r="AW705" s="14" t="s">
        <v>30</v>
      </c>
      <c r="AX705" s="14" t="s">
        <v>81</v>
      </c>
      <c r="AY705" s="250" t="s">
        <v>139</v>
      </c>
    </row>
    <row r="706" s="2" customFormat="1" ht="24.15" customHeight="1">
      <c r="A706" s="38"/>
      <c r="B706" s="39"/>
      <c r="C706" s="215" t="s">
        <v>930</v>
      </c>
      <c r="D706" s="215" t="s">
        <v>142</v>
      </c>
      <c r="E706" s="216" t="s">
        <v>931</v>
      </c>
      <c r="F706" s="217" t="s">
        <v>932</v>
      </c>
      <c r="G706" s="218" t="s">
        <v>160</v>
      </c>
      <c r="H706" s="219">
        <v>3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39</v>
      </c>
      <c r="O706" s="91"/>
      <c r="P706" s="225">
        <f>O706*H706</f>
        <v>0</v>
      </c>
      <c r="Q706" s="225">
        <v>6.0000000000000002E-05</v>
      </c>
      <c r="R706" s="225">
        <f>Q706*H706</f>
        <v>0.00018000000000000001</v>
      </c>
      <c r="S706" s="225">
        <v>0.0011000000000000001</v>
      </c>
      <c r="T706" s="226">
        <f>S706*H706</f>
        <v>0.0033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256</v>
      </c>
      <c r="AT706" s="227" t="s">
        <v>142</v>
      </c>
      <c r="AU706" s="227" t="s">
        <v>147</v>
      </c>
      <c r="AY706" s="17" t="s">
        <v>139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147</v>
      </c>
      <c r="BK706" s="228">
        <f>ROUND(I706*H706,2)</f>
        <v>0</v>
      </c>
      <c r="BL706" s="17" t="s">
        <v>256</v>
      </c>
      <c r="BM706" s="227" t="s">
        <v>933</v>
      </c>
    </row>
    <row r="707" s="13" customFormat="1">
      <c r="A707" s="13"/>
      <c r="B707" s="229"/>
      <c r="C707" s="230"/>
      <c r="D707" s="231" t="s">
        <v>149</v>
      </c>
      <c r="E707" s="232" t="s">
        <v>1</v>
      </c>
      <c r="F707" s="233" t="s">
        <v>934</v>
      </c>
      <c r="G707" s="230"/>
      <c r="H707" s="232" t="s">
        <v>1</v>
      </c>
      <c r="I707" s="234"/>
      <c r="J707" s="230"/>
      <c r="K707" s="230"/>
      <c r="L707" s="235"/>
      <c r="M707" s="236"/>
      <c r="N707" s="237"/>
      <c r="O707" s="237"/>
      <c r="P707" s="237"/>
      <c r="Q707" s="237"/>
      <c r="R707" s="237"/>
      <c r="S707" s="237"/>
      <c r="T707" s="23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9" t="s">
        <v>149</v>
      </c>
      <c r="AU707" s="239" t="s">
        <v>147</v>
      </c>
      <c r="AV707" s="13" t="s">
        <v>81</v>
      </c>
      <c r="AW707" s="13" t="s">
        <v>30</v>
      </c>
      <c r="AX707" s="13" t="s">
        <v>73</v>
      </c>
      <c r="AY707" s="239" t="s">
        <v>139</v>
      </c>
    </row>
    <row r="708" s="14" customFormat="1">
      <c r="A708" s="14"/>
      <c r="B708" s="240"/>
      <c r="C708" s="241"/>
      <c r="D708" s="231" t="s">
        <v>149</v>
      </c>
      <c r="E708" s="242" t="s">
        <v>1</v>
      </c>
      <c r="F708" s="243" t="s">
        <v>140</v>
      </c>
      <c r="G708" s="241"/>
      <c r="H708" s="244">
        <v>3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149</v>
      </c>
      <c r="AU708" s="250" t="s">
        <v>147</v>
      </c>
      <c r="AV708" s="14" t="s">
        <v>147</v>
      </c>
      <c r="AW708" s="14" t="s">
        <v>30</v>
      </c>
      <c r="AX708" s="14" t="s">
        <v>81</v>
      </c>
      <c r="AY708" s="250" t="s">
        <v>139</v>
      </c>
    </row>
    <row r="709" s="2" customFormat="1" ht="24.15" customHeight="1">
      <c r="A709" s="38"/>
      <c r="B709" s="39"/>
      <c r="C709" s="215" t="s">
        <v>935</v>
      </c>
      <c r="D709" s="215" t="s">
        <v>142</v>
      </c>
      <c r="E709" s="216" t="s">
        <v>936</v>
      </c>
      <c r="F709" s="217" t="s">
        <v>937</v>
      </c>
      <c r="G709" s="218" t="s">
        <v>160</v>
      </c>
      <c r="H709" s="219">
        <v>2</v>
      </c>
      <c r="I709" s="220"/>
      <c r="J709" s="221">
        <f>ROUND(I709*H709,2)</f>
        <v>0</v>
      </c>
      <c r="K709" s="222"/>
      <c r="L709" s="44"/>
      <c r="M709" s="223" t="s">
        <v>1</v>
      </c>
      <c r="N709" s="224" t="s">
        <v>39</v>
      </c>
      <c r="O709" s="91"/>
      <c r="P709" s="225">
        <f>O709*H709</f>
        <v>0</v>
      </c>
      <c r="Q709" s="225">
        <v>0.00013999999999999999</v>
      </c>
      <c r="R709" s="225">
        <f>Q709*H709</f>
        <v>0.00027999999999999998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256</v>
      </c>
      <c r="AT709" s="227" t="s">
        <v>142</v>
      </c>
      <c r="AU709" s="227" t="s">
        <v>147</v>
      </c>
      <c r="AY709" s="17" t="s">
        <v>139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147</v>
      </c>
      <c r="BK709" s="228">
        <f>ROUND(I709*H709,2)</f>
        <v>0</v>
      </c>
      <c r="BL709" s="17" t="s">
        <v>256</v>
      </c>
      <c r="BM709" s="227" t="s">
        <v>938</v>
      </c>
    </row>
    <row r="710" s="14" customFormat="1">
      <c r="A710" s="14"/>
      <c r="B710" s="240"/>
      <c r="C710" s="241"/>
      <c r="D710" s="231" t="s">
        <v>149</v>
      </c>
      <c r="E710" s="242" t="s">
        <v>1</v>
      </c>
      <c r="F710" s="243" t="s">
        <v>147</v>
      </c>
      <c r="G710" s="241"/>
      <c r="H710" s="244">
        <v>2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149</v>
      </c>
      <c r="AU710" s="250" t="s">
        <v>147</v>
      </c>
      <c r="AV710" s="14" t="s">
        <v>147</v>
      </c>
      <c r="AW710" s="14" t="s">
        <v>30</v>
      </c>
      <c r="AX710" s="14" t="s">
        <v>81</v>
      </c>
      <c r="AY710" s="250" t="s">
        <v>139</v>
      </c>
    </row>
    <row r="711" s="2" customFormat="1" ht="24.15" customHeight="1">
      <c r="A711" s="38"/>
      <c r="B711" s="39"/>
      <c r="C711" s="215" t="s">
        <v>939</v>
      </c>
      <c r="D711" s="215" t="s">
        <v>142</v>
      </c>
      <c r="E711" s="216" t="s">
        <v>940</v>
      </c>
      <c r="F711" s="217" t="s">
        <v>941</v>
      </c>
      <c r="G711" s="218" t="s">
        <v>160</v>
      </c>
      <c r="H711" s="219">
        <v>1</v>
      </c>
      <c r="I711" s="220"/>
      <c r="J711" s="221">
        <f>ROUND(I711*H711,2)</f>
        <v>0</v>
      </c>
      <c r="K711" s="222"/>
      <c r="L711" s="44"/>
      <c r="M711" s="223" t="s">
        <v>1</v>
      </c>
      <c r="N711" s="224" t="s">
        <v>39</v>
      </c>
      <c r="O711" s="91"/>
      <c r="P711" s="225">
        <f>O711*H711</f>
        <v>0</v>
      </c>
      <c r="Q711" s="225">
        <v>0.00027</v>
      </c>
      <c r="R711" s="225">
        <f>Q711*H711</f>
        <v>0.00027</v>
      </c>
      <c r="S711" s="225">
        <v>0</v>
      </c>
      <c r="T711" s="226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256</v>
      </c>
      <c r="AT711" s="227" t="s">
        <v>142</v>
      </c>
      <c r="AU711" s="227" t="s">
        <v>147</v>
      </c>
      <c r="AY711" s="17" t="s">
        <v>139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147</v>
      </c>
      <c r="BK711" s="228">
        <f>ROUND(I711*H711,2)</f>
        <v>0</v>
      </c>
      <c r="BL711" s="17" t="s">
        <v>256</v>
      </c>
      <c r="BM711" s="227" t="s">
        <v>942</v>
      </c>
    </row>
    <row r="712" s="13" customFormat="1">
      <c r="A712" s="13"/>
      <c r="B712" s="229"/>
      <c r="C712" s="230"/>
      <c r="D712" s="231" t="s">
        <v>149</v>
      </c>
      <c r="E712" s="232" t="s">
        <v>1</v>
      </c>
      <c r="F712" s="233" t="s">
        <v>943</v>
      </c>
      <c r="G712" s="230"/>
      <c r="H712" s="232" t="s">
        <v>1</v>
      </c>
      <c r="I712" s="234"/>
      <c r="J712" s="230"/>
      <c r="K712" s="230"/>
      <c r="L712" s="235"/>
      <c r="M712" s="236"/>
      <c r="N712" s="237"/>
      <c r="O712" s="237"/>
      <c r="P712" s="237"/>
      <c r="Q712" s="237"/>
      <c r="R712" s="237"/>
      <c r="S712" s="237"/>
      <c r="T712" s="23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9" t="s">
        <v>149</v>
      </c>
      <c r="AU712" s="239" t="s">
        <v>147</v>
      </c>
      <c r="AV712" s="13" t="s">
        <v>81</v>
      </c>
      <c r="AW712" s="13" t="s">
        <v>30</v>
      </c>
      <c r="AX712" s="13" t="s">
        <v>73</v>
      </c>
      <c r="AY712" s="239" t="s">
        <v>139</v>
      </c>
    </row>
    <row r="713" s="14" customFormat="1">
      <c r="A713" s="14"/>
      <c r="B713" s="240"/>
      <c r="C713" s="241"/>
      <c r="D713" s="231" t="s">
        <v>149</v>
      </c>
      <c r="E713" s="242" t="s">
        <v>1</v>
      </c>
      <c r="F713" s="243" t="s">
        <v>81</v>
      </c>
      <c r="G713" s="241"/>
      <c r="H713" s="244">
        <v>1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149</v>
      </c>
      <c r="AU713" s="250" t="s">
        <v>147</v>
      </c>
      <c r="AV713" s="14" t="s">
        <v>147</v>
      </c>
      <c r="AW713" s="14" t="s">
        <v>30</v>
      </c>
      <c r="AX713" s="14" t="s">
        <v>81</v>
      </c>
      <c r="AY713" s="250" t="s">
        <v>139</v>
      </c>
    </row>
    <row r="714" s="2" customFormat="1" ht="24.15" customHeight="1">
      <c r="A714" s="38"/>
      <c r="B714" s="39"/>
      <c r="C714" s="215" t="s">
        <v>944</v>
      </c>
      <c r="D714" s="215" t="s">
        <v>142</v>
      </c>
      <c r="E714" s="216" t="s">
        <v>945</v>
      </c>
      <c r="F714" s="217" t="s">
        <v>946</v>
      </c>
      <c r="G714" s="218" t="s">
        <v>160</v>
      </c>
      <c r="H714" s="219">
        <v>1</v>
      </c>
      <c r="I714" s="220"/>
      <c r="J714" s="221">
        <f>ROUND(I714*H714,2)</f>
        <v>0</v>
      </c>
      <c r="K714" s="222"/>
      <c r="L714" s="44"/>
      <c r="M714" s="223" t="s">
        <v>1</v>
      </c>
      <c r="N714" s="224" t="s">
        <v>39</v>
      </c>
      <c r="O714" s="91"/>
      <c r="P714" s="225">
        <f>O714*H714</f>
        <v>0</v>
      </c>
      <c r="Q714" s="225">
        <v>0.00147</v>
      </c>
      <c r="R714" s="225">
        <f>Q714*H714</f>
        <v>0.00147</v>
      </c>
      <c r="S714" s="225">
        <v>0</v>
      </c>
      <c r="T714" s="226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7" t="s">
        <v>256</v>
      </c>
      <c r="AT714" s="227" t="s">
        <v>142</v>
      </c>
      <c r="AU714" s="227" t="s">
        <v>147</v>
      </c>
      <c r="AY714" s="17" t="s">
        <v>139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7" t="s">
        <v>147</v>
      </c>
      <c r="BK714" s="228">
        <f>ROUND(I714*H714,2)</f>
        <v>0</v>
      </c>
      <c r="BL714" s="17" t="s">
        <v>256</v>
      </c>
      <c r="BM714" s="227" t="s">
        <v>947</v>
      </c>
    </row>
    <row r="715" s="13" customFormat="1">
      <c r="A715" s="13"/>
      <c r="B715" s="229"/>
      <c r="C715" s="230"/>
      <c r="D715" s="231" t="s">
        <v>149</v>
      </c>
      <c r="E715" s="232" t="s">
        <v>1</v>
      </c>
      <c r="F715" s="233" t="s">
        <v>943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149</v>
      </c>
      <c r="AU715" s="239" t="s">
        <v>147</v>
      </c>
      <c r="AV715" s="13" t="s">
        <v>81</v>
      </c>
      <c r="AW715" s="13" t="s">
        <v>30</v>
      </c>
      <c r="AX715" s="13" t="s">
        <v>73</v>
      </c>
      <c r="AY715" s="239" t="s">
        <v>139</v>
      </c>
    </row>
    <row r="716" s="14" customFormat="1">
      <c r="A716" s="14"/>
      <c r="B716" s="240"/>
      <c r="C716" s="241"/>
      <c r="D716" s="231" t="s">
        <v>149</v>
      </c>
      <c r="E716" s="242" t="s">
        <v>1</v>
      </c>
      <c r="F716" s="243" t="s">
        <v>81</v>
      </c>
      <c r="G716" s="241"/>
      <c r="H716" s="244">
        <v>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149</v>
      </c>
      <c r="AU716" s="250" t="s">
        <v>147</v>
      </c>
      <c r="AV716" s="14" t="s">
        <v>147</v>
      </c>
      <c r="AW716" s="14" t="s">
        <v>30</v>
      </c>
      <c r="AX716" s="14" t="s">
        <v>81</v>
      </c>
      <c r="AY716" s="250" t="s">
        <v>139</v>
      </c>
    </row>
    <row r="717" s="2" customFormat="1" ht="24.15" customHeight="1">
      <c r="A717" s="38"/>
      <c r="B717" s="39"/>
      <c r="C717" s="215" t="s">
        <v>948</v>
      </c>
      <c r="D717" s="215" t="s">
        <v>142</v>
      </c>
      <c r="E717" s="216" t="s">
        <v>949</v>
      </c>
      <c r="F717" s="217" t="s">
        <v>950</v>
      </c>
      <c r="G717" s="218" t="s">
        <v>145</v>
      </c>
      <c r="H717" s="219">
        <v>0.002</v>
      </c>
      <c r="I717" s="220"/>
      <c r="J717" s="221">
        <f>ROUND(I717*H717,2)</f>
        <v>0</v>
      </c>
      <c r="K717" s="222"/>
      <c r="L717" s="44"/>
      <c r="M717" s="223" t="s">
        <v>1</v>
      </c>
      <c r="N717" s="224" t="s">
        <v>39</v>
      </c>
      <c r="O717" s="91"/>
      <c r="P717" s="225">
        <f>O717*H717</f>
        <v>0</v>
      </c>
      <c r="Q717" s="225">
        <v>0</v>
      </c>
      <c r="R717" s="225">
        <f>Q717*H717</f>
        <v>0</v>
      </c>
      <c r="S717" s="225">
        <v>0</v>
      </c>
      <c r="T717" s="226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7" t="s">
        <v>256</v>
      </c>
      <c r="AT717" s="227" t="s">
        <v>142</v>
      </c>
      <c r="AU717" s="227" t="s">
        <v>147</v>
      </c>
      <c r="AY717" s="17" t="s">
        <v>139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17" t="s">
        <v>147</v>
      </c>
      <c r="BK717" s="228">
        <f>ROUND(I717*H717,2)</f>
        <v>0</v>
      </c>
      <c r="BL717" s="17" t="s">
        <v>256</v>
      </c>
      <c r="BM717" s="227" t="s">
        <v>951</v>
      </c>
    </row>
    <row r="718" s="2" customFormat="1" ht="24.15" customHeight="1">
      <c r="A718" s="38"/>
      <c r="B718" s="39"/>
      <c r="C718" s="215" t="s">
        <v>952</v>
      </c>
      <c r="D718" s="215" t="s">
        <v>142</v>
      </c>
      <c r="E718" s="216" t="s">
        <v>953</v>
      </c>
      <c r="F718" s="217" t="s">
        <v>954</v>
      </c>
      <c r="G718" s="218" t="s">
        <v>145</v>
      </c>
      <c r="H718" s="219">
        <v>0.0040000000000000001</v>
      </c>
      <c r="I718" s="220"/>
      <c r="J718" s="221">
        <f>ROUND(I718*H718,2)</f>
        <v>0</v>
      </c>
      <c r="K718" s="222"/>
      <c r="L718" s="44"/>
      <c r="M718" s="223" t="s">
        <v>1</v>
      </c>
      <c r="N718" s="224" t="s">
        <v>39</v>
      </c>
      <c r="O718" s="91"/>
      <c r="P718" s="225">
        <f>O718*H718</f>
        <v>0</v>
      </c>
      <c r="Q718" s="225">
        <v>0</v>
      </c>
      <c r="R718" s="225">
        <f>Q718*H718</f>
        <v>0</v>
      </c>
      <c r="S718" s="225">
        <v>0</v>
      </c>
      <c r="T718" s="226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7" t="s">
        <v>256</v>
      </c>
      <c r="AT718" s="227" t="s">
        <v>142</v>
      </c>
      <c r="AU718" s="227" t="s">
        <v>147</v>
      </c>
      <c r="AY718" s="17" t="s">
        <v>139</v>
      </c>
      <c r="BE718" s="228">
        <f>IF(N718="základní",J718,0)</f>
        <v>0</v>
      </c>
      <c r="BF718" s="228">
        <f>IF(N718="snížená",J718,0)</f>
        <v>0</v>
      </c>
      <c r="BG718" s="228">
        <f>IF(N718="zákl. přenesená",J718,0)</f>
        <v>0</v>
      </c>
      <c r="BH718" s="228">
        <f>IF(N718="sníž. přenesená",J718,0)</f>
        <v>0</v>
      </c>
      <c r="BI718" s="228">
        <f>IF(N718="nulová",J718,0)</f>
        <v>0</v>
      </c>
      <c r="BJ718" s="17" t="s">
        <v>147</v>
      </c>
      <c r="BK718" s="228">
        <f>ROUND(I718*H718,2)</f>
        <v>0</v>
      </c>
      <c r="BL718" s="17" t="s">
        <v>256</v>
      </c>
      <c r="BM718" s="227" t="s">
        <v>955</v>
      </c>
    </row>
    <row r="719" s="14" customFormat="1">
      <c r="A719" s="14"/>
      <c r="B719" s="240"/>
      <c r="C719" s="241"/>
      <c r="D719" s="231" t="s">
        <v>149</v>
      </c>
      <c r="E719" s="241"/>
      <c r="F719" s="243" t="s">
        <v>956</v>
      </c>
      <c r="G719" s="241"/>
      <c r="H719" s="244">
        <v>0.0040000000000000001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149</v>
      </c>
      <c r="AU719" s="250" t="s">
        <v>147</v>
      </c>
      <c r="AV719" s="14" t="s">
        <v>147</v>
      </c>
      <c r="AW719" s="14" t="s">
        <v>4</v>
      </c>
      <c r="AX719" s="14" t="s">
        <v>81</v>
      </c>
      <c r="AY719" s="250" t="s">
        <v>139</v>
      </c>
    </row>
    <row r="720" s="12" customFormat="1" ht="22.8" customHeight="1">
      <c r="A720" s="12"/>
      <c r="B720" s="199"/>
      <c r="C720" s="200"/>
      <c r="D720" s="201" t="s">
        <v>72</v>
      </c>
      <c r="E720" s="213" t="s">
        <v>957</v>
      </c>
      <c r="F720" s="213" t="s">
        <v>958</v>
      </c>
      <c r="G720" s="200"/>
      <c r="H720" s="200"/>
      <c r="I720" s="203"/>
      <c r="J720" s="214">
        <f>BK720</f>
        <v>0</v>
      </c>
      <c r="K720" s="200"/>
      <c r="L720" s="205"/>
      <c r="M720" s="206"/>
      <c r="N720" s="207"/>
      <c r="O720" s="207"/>
      <c r="P720" s="208">
        <f>SUM(P721:P776)</f>
        <v>0</v>
      </c>
      <c r="Q720" s="207"/>
      <c r="R720" s="208">
        <f>SUM(R721:R776)</f>
        <v>0.020540000000000003</v>
      </c>
      <c r="S720" s="207"/>
      <c r="T720" s="209">
        <f>SUM(T721:T776)</f>
        <v>0.32487000000000005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10" t="s">
        <v>147</v>
      </c>
      <c r="AT720" s="211" t="s">
        <v>72</v>
      </c>
      <c r="AU720" s="211" t="s">
        <v>81</v>
      </c>
      <c r="AY720" s="210" t="s">
        <v>139</v>
      </c>
      <c r="BK720" s="212">
        <f>SUM(BK721:BK776)</f>
        <v>0</v>
      </c>
    </row>
    <row r="721" s="2" customFormat="1" ht="24.15" customHeight="1">
      <c r="A721" s="38"/>
      <c r="B721" s="39"/>
      <c r="C721" s="215" t="s">
        <v>959</v>
      </c>
      <c r="D721" s="215" t="s">
        <v>142</v>
      </c>
      <c r="E721" s="216" t="s">
        <v>960</v>
      </c>
      <c r="F721" s="217" t="s">
        <v>961</v>
      </c>
      <c r="G721" s="218" t="s">
        <v>160</v>
      </c>
      <c r="H721" s="219">
        <v>2</v>
      </c>
      <c r="I721" s="220"/>
      <c r="J721" s="221">
        <f>ROUND(I721*H721,2)</f>
        <v>0</v>
      </c>
      <c r="K721" s="222"/>
      <c r="L721" s="44"/>
      <c r="M721" s="223" t="s">
        <v>1</v>
      </c>
      <c r="N721" s="224" t="s">
        <v>39</v>
      </c>
      <c r="O721" s="91"/>
      <c r="P721" s="225">
        <f>O721*H721</f>
        <v>0</v>
      </c>
      <c r="Q721" s="225">
        <v>0</v>
      </c>
      <c r="R721" s="225">
        <f>Q721*H721</f>
        <v>0</v>
      </c>
      <c r="S721" s="225">
        <v>0</v>
      </c>
      <c r="T721" s="226">
        <f>S721*H721</f>
        <v>0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7" t="s">
        <v>256</v>
      </c>
      <c r="AT721" s="227" t="s">
        <v>142</v>
      </c>
      <c r="AU721" s="227" t="s">
        <v>147</v>
      </c>
      <c r="AY721" s="17" t="s">
        <v>139</v>
      </c>
      <c r="BE721" s="228">
        <f>IF(N721="základní",J721,0)</f>
        <v>0</v>
      </c>
      <c r="BF721" s="228">
        <f>IF(N721="snížená",J721,0)</f>
        <v>0</v>
      </c>
      <c r="BG721" s="228">
        <f>IF(N721="zákl. přenesená",J721,0)</f>
        <v>0</v>
      </c>
      <c r="BH721" s="228">
        <f>IF(N721="sníž. přenesená",J721,0)</f>
        <v>0</v>
      </c>
      <c r="BI721" s="228">
        <f>IF(N721="nulová",J721,0)</f>
        <v>0</v>
      </c>
      <c r="BJ721" s="17" t="s">
        <v>147</v>
      </c>
      <c r="BK721" s="228">
        <f>ROUND(I721*H721,2)</f>
        <v>0</v>
      </c>
      <c r="BL721" s="17" t="s">
        <v>256</v>
      </c>
      <c r="BM721" s="227" t="s">
        <v>962</v>
      </c>
    </row>
    <row r="722" s="14" customFormat="1">
      <c r="A722" s="14"/>
      <c r="B722" s="240"/>
      <c r="C722" s="241"/>
      <c r="D722" s="231" t="s">
        <v>149</v>
      </c>
      <c r="E722" s="242" t="s">
        <v>1</v>
      </c>
      <c r="F722" s="243" t="s">
        <v>147</v>
      </c>
      <c r="G722" s="241"/>
      <c r="H722" s="244">
        <v>2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149</v>
      </c>
      <c r="AU722" s="250" t="s">
        <v>147</v>
      </c>
      <c r="AV722" s="14" t="s">
        <v>147</v>
      </c>
      <c r="AW722" s="14" t="s">
        <v>30</v>
      </c>
      <c r="AX722" s="14" t="s">
        <v>81</v>
      </c>
      <c r="AY722" s="250" t="s">
        <v>139</v>
      </c>
    </row>
    <row r="723" s="2" customFormat="1" ht="16.5" customHeight="1">
      <c r="A723" s="38"/>
      <c r="B723" s="39"/>
      <c r="C723" s="215" t="s">
        <v>963</v>
      </c>
      <c r="D723" s="215" t="s">
        <v>142</v>
      </c>
      <c r="E723" s="216" t="s">
        <v>964</v>
      </c>
      <c r="F723" s="217" t="s">
        <v>965</v>
      </c>
      <c r="G723" s="218" t="s">
        <v>166</v>
      </c>
      <c r="H723" s="219">
        <v>13.65</v>
      </c>
      <c r="I723" s="220"/>
      <c r="J723" s="221">
        <f>ROUND(I723*H723,2)</f>
        <v>0</v>
      </c>
      <c r="K723" s="222"/>
      <c r="L723" s="44"/>
      <c r="M723" s="223" t="s">
        <v>1</v>
      </c>
      <c r="N723" s="224" t="s">
        <v>39</v>
      </c>
      <c r="O723" s="91"/>
      <c r="P723" s="225">
        <f>O723*H723</f>
        <v>0</v>
      </c>
      <c r="Q723" s="225">
        <v>0</v>
      </c>
      <c r="R723" s="225">
        <f>Q723*H723</f>
        <v>0</v>
      </c>
      <c r="S723" s="225">
        <v>0.023800000000000002</v>
      </c>
      <c r="T723" s="226">
        <f>S723*H723</f>
        <v>0.32487000000000005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7" t="s">
        <v>256</v>
      </c>
      <c r="AT723" s="227" t="s">
        <v>142</v>
      </c>
      <c r="AU723" s="227" t="s">
        <v>147</v>
      </c>
      <c r="AY723" s="17" t="s">
        <v>139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7" t="s">
        <v>147</v>
      </c>
      <c r="BK723" s="228">
        <f>ROUND(I723*H723,2)</f>
        <v>0</v>
      </c>
      <c r="BL723" s="17" t="s">
        <v>256</v>
      </c>
      <c r="BM723" s="227" t="s">
        <v>966</v>
      </c>
    </row>
    <row r="724" s="13" customFormat="1">
      <c r="A724" s="13"/>
      <c r="B724" s="229"/>
      <c r="C724" s="230"/>
      <c r="D724" s="231" t="s">
        <v>149</v>
      </c>
      <c r="E724" s="232" t="s">
        <v>1</v>
      </c>
      <c r="F724" s="233" t="s">
        <v>967</v>
      </c>
      <c r="G724" s="230"/>
      <c r="H724" s="232" t="s">
        <v>1</v>
      </c>
      <c r="I724" s="234"/>
      <c r="J724" s="230"/>
      <c r="K724" s="230"/>
      <c r="L724" s="235"/>
      <c r="M724" s="236"/>
      <c r="N724" s="237"/>
      <c r="O724" s="237"/>
      <c r="P724" s="237"/>
      <c r="Q724" s="237"/>
      <c r="R724" s="237"/>
      <c r="S724" s="237"/>
      <c r="T724" s="23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9" t="s">
        <v>149</v>
      </c>
      <c r="AU724" s="239" t="s">
        <v>147</v>
      </c>
      <c r="AV724" s="13" t="s">
        <v>81</v>
      </c>
      <c r="AW724" s="13" t="s">
        <v>30</v>
      </c>
      <c r="AX724" s="13" t="s">
        <v>73</v>
      </c>
      <c r="AY724" s="239" t="s">
        <v>139</v>
      </c>
    </row>
    <row r="725" s="14" customFormat="1">
      <c r="A725" s="14"/>
      <c r="B725" s="240"/>
      <c r="C725" s="241"/>
      <c r="D725" s="231" t="s">
        <v>149</v>
      </c>
      <c r="E725" s="242" t="s">
        <v>1</v>
      </c>
      <c r="F725" s="243" t="s">
        <v>968</v>
      </c>
      <c r="G725" s="241"/>
      <c r="H725" s="244">
        <v>7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0" t="s">
        <v>149</v>
      </c>
      <c r="AU725" s="250" t="s">
        <v>147</v>
      </c>
      <c r="AV725" s="14" t="s">
        <v>147</v>
      </c>
      <c r="AW725" s="14" t="s">
        <v>30</v>
      </c>
      <c r="AX725" s="14" t="s">
        <v>73</v>
      </c>
      <c r="AY725" s="250" t="s">
        <v>139</v>
      </c>
    </row>
    <row r="726" s="13" customFormat="1">
      <c r="A726" s="13"/>
      <c r="B726" s="229"/>
      <c r="C726" s="230"/>
      <c r="D726" s="231" t="s">
        <v>149</v>
      </c>
      <c r="E726" s="232" t="s">
        <v>1</v>
      </c>
      <c r="F726" s="233" t="s">
        <v>969</v>
      </c>
      <c r="G726" s="230"/>
      <c r="H726" s="232" t="s">
        <v>1</v>
      </c>
      <c r="I726" s="234"/>
      <c r="J726" s="230"/>
      <c r="K726" s="230"/>
      <c r="L726" s="235"/>
      <c r="M726" s="236"/>
      <c r="N726" s="237"/>
      <c r="O726" s="237"/>
      <c r="P726" s="237"/>
      <c r="Q726" s="237"/>
      <c r="R726" s="237"/>
      <c r="S726" s="237"/>
      <c r="T726" s="23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9" t="s">
        <v>149</v>
      </c>
      <c r="AU726" s="239" t="s">
        <v>147</v>
      </c>
      <c r="AV726" s="13" t="s">
        <v>81</v>
      </c>
      <c r="AW726" s="13" t="s">
        <v>30</v>
      </c>
      <c r="AX726" s="13" t="s">
        <v>73</v>
      </c>
      <c r="AY726" s="239" t="s">
        <v>139</v>
      </c>
    </row>
    <row r="727" s="14" customFormat="1">
      <c r="A727" s="14"/>
      <c r="B727" s="240"/>
      <c r="C727" s="241"/>
      <c r="D727" s="231" t="s">
        <v>149</v>
      </c>
      <c r="E727" s="242" t="s">
        <v>1</v>
      </c>
      <c r="F727" s="243" t="s">
        <v>970</v>
      </c>
      <c r="G727" s="241"/>
      <c r="H727" s="244">
        <v>5.25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149</v>
      </c>
      <c r="AU727" s="250" t="s">
        <v>147</v>
      </c>
      <c r="AV727" s="14" t="s">
        <v>147</v>
      </c>
      <c r="AW727" s="14" t="s">
        <v>30</v>
      </c>
      <c r="AX727" s="14" t="s">
        <v>73</v>
      </c>
      <c r="AY727" s="250" t="s">
        <v>139</v>
      </c>
    </row>
    <row r="728" s="13" customFormat="1">
      <c r="A728" s="13"/>
      <c r="B728" s="229"/>
      <c r="C728" s="230"/>
      <c r="D728" s="231" t="s">
        <v>149</v>
      </c>
      <c r="E728" s="232" t="s">
        <v>1</v>
      </c>
      <c r="F728" s="233" t="s">
        <v>228</v>
      </c>
      <c r="G728" s="230"/>
      <c r="H728" s="232" t="s">
        <v>1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9" t="s">
        <v>149</v>
      </c>
      <c r="AU728" s="239" t="s">
        <v>147</v>
      </c>
      <c r="AV728" s="13" t="s">
        <v>81</v>
      </c>
      <c r="AW728" s="13" t="s">
        <v>30</v>
      </c>
      <c r="AX728" s="13" t="s">
        <v>73</v>
      </c>
      <c r="AY728" s="239" t="s">
        <v>139</v>
      </c>
    </row>
    <row r="729" s="14" customFormat="1">
      <c r="A729" s="14"/>
      <c r="B729" s="240"/>
      <c r="C729" s="241"/>
      <c r="D729" s="231" t="s">
        <v>149</v>
      </c>
      <c r="E729" s="242" t="s">
        <v>1</v>
      </c>
      <c r="F729" s="243" t="s">
        <v>971</v>
      </c>
      <c r="G729" s="241"/>
      <c r="H729" s="244">
        <v>1.3999999999999999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149</v>
      </c>
      <c r="AU729" s="250" t="s">
        <v>147</v>
      </c>
      <c r="AV729" s="14" t="s">
        <v>147</v>
      </c>
      <c r="AW729" s="14" t="s">
        <v>30</v>
      </c>
      <c r="AX729" s="14" t="s">
        <v>73</v>
      </c>
      <c r="AY729" s="250" t="s">
        <v>139</v>
      </c>
    </row>
    <row r="730" s="15" customFormat="1">
      <c r="A730" s="15"/>
      <c r="B730" s="262"/>
      <c r="C730" s="263"/>
      <c r="D730" s="231" t="s">
        <v>149</v>
      </c>
      <c r="E730" s="264" t="s">
        <v>1</v>
      </c>
      <c r="F730" s="265" t="s">
        <v>170</v>
      </c>
      <c r="G730" s="263"/>
      <c r="H730" s="266">
        <v>13.65</v>
      </c>
      <c r="I730" s="267"/>
      <c r="J730" s="263"/>
      <c r="K730" s="263"/>
      <c r="L730" s="268"/>
      <c r="M730" s="269"/>
      <c r="N730" s="270"/>
      <c r="O730" s="270"/>
      <c r="P730" s="270"/>
      <c r="Q730" s="270"/>
      <c r="R730" s="270"/>
      <c r="S730" s="270"/>
      <c r="T730" s="271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72" t="s">
        <v>149</v>
      </c>
      <c r="AU730" s="272" t="s">
        <v>147</v>
      </c>
      <c r="AV730" s="15" t="s">
        <v>146</v>
      </c>
      <c r="AW730" s="15" t="s">
        <v>30</v>
      </c>
      <c r="AX730" s="15" t="s">
        <v>81</v>
      </c>
      <c r="AY730" s="272" t="s">
        <v>139</v>
      </c>
    </row>
    <row r="731" s="2" customFormat="1" ht="24.15" customHeight="1">
      <c r="A731" s="38"/>
      <c r="B731" s="39"/>
      <c r="C731" s="215" t="s">
        <v>972</v>
      </c>
      <c r="D731" s="215" t="s">
        <v>142</v>
      </c>
      <c r="E731" s="216" t="s">
        <v>973</v>
      </c>
      <c r="F731" s="217" t="s">
        <v>974</v>
      </c>
      <c r="G731" s="218" t="s">
        <v>160</v>
      </c>
      <c r="H731" s="219">
        <v>1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0</v>
      </c>
      <c r="R731" s="225">
        <f>Q731*H731</f>
        <v>0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256</v>
      </c>
      <c r="AT731" s="227" t="s">
        <v>142</v>
      </c>
      <c r="AU731" s="227" t="s">
        <v>147</v>
      </c>
      <c r="AY731" s="17" t="s">
        <v>139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147</v>
      </c>
      <c r="BK731" s="228">
        <f>ROUND(I731*H731,2)</f>
        <v>0</v>
      </c>
      <c r="BL731" s="17" t="s">
        <v>256</v>
      </c>
      <c r="BM731" s="227" t="s">
        <v>975</v>
      </c>
    </row>
    <row r="732" s="13" customFormat="1">
      <c r="A732" s="13"/>
      <c r="B732" s="229"/>
      <c r="C732" s="230"/>
      <c r="D732" s="231" t="s">
        <v>149</v>
      </c>
      <c r="E732" s="232" t="s">
        <v>1</v>
      </c>
      <c r="F732" s="233" t="s">
        <v>976</v>
      </c>
      <c r="G732" s="230"/>
      <c r="H732" s="232" t="s">
        <v>1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9" t="s">
        <v>149</v>
      </c>
      <c r="AU732" s="239" t="s">
        <v>147</v>
      </c>
      <c r="AV732" s="13" t="s">
        <v>81</v>
      </c>
      <c r="AW732" s="13" t="s">
        <v>30</v>
      </c>
      <c r="AX732" s="13" t="s">
        <v>73</v>
      </c>
      <c r="AY732" s="239" t="s">
        <v>139</v>
      </c>
    </row>
    <row r="733" s="14" customFormat="1">
      <c r="A733" s="14"/>
      <c r="B733" s="240"/>
      <c r="C733" s="241"/>
      <c r="D733" s="231" t="s">
        <v>149</v>
      </c>
      <c r="E733" s="242" t="s">
        <v>1</v>
      </c>
      <c r="F733" s="243" t="s">
        <v>81</v>
      </c>
      <c r="G733" s="241"/>
      <c r="H733" s="244">
        <v>1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149</v>
      </c>
      <c r="AU733" s="250" t="s">
        <v>147</v>
      </c>
      <c r="AV733" s="14" t="s">
        <v>147</v>
      </c>
      <c r="AW733" s="14" t="s">
        <v>30</v>
      </c>
      <c r="AX733" s="14" t="s">
        <v>81</v>
      </c>
      <c r="AY733" s="250" t="s">
        <v>139</v>
      </c>
    </row>
    <row r="734" s="2" customFormat="1" ht="24.15" customHeight="1">
      <c r="A734" s="38"/>
      <c r="B734" s="39"/>
      <c r="C734" s="251" t="s">
        <v>977</v>
      </c>
      <c r="D734" s="251" t="s">
        <v>152</v>
      </c>
      <c r="E734" s="252" t="s">
        <v>978</v>
      </c>
      <c r="F734" s="253" t="s">
        <v>979</v>
      </c>
      <c r="G734" s="254" t="s">
        <v>160</v>
      </c>
      <c r="H734" s="255">
        <v>1</v>
      </c>
      <c r="I734" s="256"/>
      <c r="J734" s="257">
        <f>ROUND(I734*H734,2)</f>
        <v>0</v>
      </c>
      <c r="K734" s="258"/>
      <c r="L734" s="259"/>
      <c r="M734" s="260" t="s">
        <v>1</v>
      </c>
      <c r="N734" s="261" t="s">
        <v>39</v>
      </c>
      <c r="O734" s="91"/>
      <c r="P734" s="225">
        <f>O734*H734</f>
        <v>0</v>
      </c>
      <c r="Q734" s="225">
        <v>0.020400000000000001</v>
      </c>
      <c r="R734" s="225">
        <f>Q734*H734</f>
        <v>0.020400000000000001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155</v>
      </c>
      <c r="AT734" s="227" t="s">
        <v>152</v>
      </c>
      <c r="AU734" s="227" t="s">
        <v>147</v>
      </c>
      <c r="AY734" s="17" t="s">
        <v>139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147</v>
      </c>
      <c r="BK734" s="228">
        <f>ROUND(I734*H734,2)</f>
        <v>0</v>
      </c>
      <c r="BL734" s="17" t="s">
        <v>146</v>
      </c>
      <c r="BM734" s="227" t="s">
        <v>980</v>
      </c>
    </row>
    <row r="735" s="13" customFormat="1">
      <c r="A735" s="13"/>
      <c r="B735" s="229"/>
      <c r="C735" s="230"/>
      <c r="D735" s="231" t="s">
        <v>149</v>
      </c>
      <c r="E735" s="232" t="s">
        <v>1</v>
      </c>
      <c r="F735" s="233" t="s">
        <v>228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149</v>
      </c>
      <c r="AU735" s="239" t="s">
        <v>147</v>
      </c>
      <c r="AV735" s="13" t="s">
        <v>81</v>
      </c>
      <c r="AW735" s="13" t="s">
        <v>30</v>
      </c>
      <c r="AX735" s="13" t="s">
        <v>73</v>
      </c>
      <c r="AY735" s="239" t="s">
        <v>139</v>
      </c>
    </row>
    <row r="736" s="14" customFormat="1">
      <c r="A736" s="14"/>
      <c r="B736" s="240"/>
      <c r="C736" s="241"/>
      <c r="D736" s="231" t="s">
        <v>149</v>
      </c>
      <c r="E736" s="242" t="s">
        <v>1</v>
      </c>
      <c r="F736" s="243" t="s">
        <v>81</v>
      </c>
      <c r="G736" s="241"/>
      <c r="H736" s="244">
        <v>1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149</v>
      </c>
      <c r="AU736" s="250" t="s">
        <v>147</v>
      </c>
      <c r="AV736" s="14" t="s">
        <v>147</v>
      </c>
      <c r="AW736" s="14" t="s">
        <v>30</v>
      </c>
      <c r="AX736" s="14" t="s">
        <v>81</v>
      </c>
      <c r="AY736" s="250" t="s">
        <v>139</v>
      </c>
    </row>
    <row r="737" s="2" customFormat="1" ht="16.5" customHeight="1">
      <c r="A737" s="38"/>
      <c r="B737" s="39"/>
      <c r="C737" s="251" t="s">
        <v>981</v>
      </c>
      <c r="D737" s="251" t="s">
        <v>152</v>
      </c>
      <c r="E737" s="252" t="s">
        <v>982</v>
      </c>
      <c r="F737" s="253" t="s">
        <v>983</v>
      </c>
      <c r="G737" s="254" t="s">
        <v>160</v>
      </c>
      <c r="H737" s="255">
        <v>1</v>
      </c>
      <c r="I737" s="256"/>
      <c r="J737" s="257">
        <f>ROUND(I737*H737,2)</f>
        <v>0</v>
      </c>
      <c r="K737" s="258"/>
      <c r="L737" s="259"/>
      <c r="M737" s="260" t="s">
        <v>1</v>
      </c>
      <c r="N737" s="261" t="s">
        <v>39</v>
      </c>
      <c r="O737" s="91"/>
      <c r="P737" s="225">
        <f>O737*H737</f>
        <v>0</v>
      </c>
      <c r="Q737" s="225">
        <v>0.00013999999999999999</v>
      </c>
      <c r="R737" s="225">
        <f>Q737*H737</f>
        <v>0.00013999999999999999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155</v>
      </c>
      <c r="AT737" s="227" t="s">
        <v>152</v>
      </c>
      <c r="AU737" s="227" t="s">
        <v>147</v>
      </c>
      <c r="AY737" s="17" t="s">
        <v>139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147</v>
      </c>
      <c r="BK737" s="228">
        <f>ROUND(I737*H737,2)</f>
        <v>0</v>
      </c>
      <c r="BL737" s="17" t="s">
        <v>146</v>
      </c>
      <c r="BM737" s="227" t="s">
        <v>984</v>
      </c>
    </row>
    <row r="738" s="14" customFormat="1">
      <c r="A738" s="14"/>
      <c r="B738" s="240"/>
      <c r="C738" s="241"/>
      <c r="D738" s="231" t="s">
        <v>149</v>
      </c>
      <c r="E738" s="242" t="s">
        <v>1</v>
      </c>
      <c r="F738" s="243" t="s">
        <v>81</v>
      </c>
      <c r="G738" s="241"/>
      <c r="H738" s="244">
        <v>1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149</v>
      </c>
      <c r="AU738" s="250" t="s">
        <v>147</v>
      </c>
      <c r="AV738" s="14" t="s">
        <v>147</v>
      </c>
      <c r="AW738" s="14" t="s">
        <v>30</v>
      </c>
      <c r="AX738" s="14" t="s">
        <v>81</v>
      </c>
      <c r="AY738" s="250" t="s">
        <v>139</v>
      </c>
    </row>
    <row r="739" s="2" customFormat="1" ht="21.75" customHeight="1">
      <c r="A739" s="38"/>
      <c r="B739" s="39"/>
      <c r="C739" s="215" t="s">
        <v>985</v>
      </c>
      <c r="D739" s="215" t="s">
        <v>142</v>
      </c>
      <c r="E739" s="216" t="s">
        <v>986</v>
      </c>
      <c r="F739" s="217" t="s">
        <v>987</v>
      </c>
      <c r="G739" s="218" t="s">
        <v>166</v>
      </c>
      <c r="H739" s="219">
        <v>12.25</v>
      </c>
      <c r="I739" s="220"/>
      <c r="J739" s="221">
        <f>ROUND(I739*H739,2)</f>
        <v>0</v>
      </c>
      <c r="K739" s="222"/>
      <c r="L739" s="44"/>
      <c r="M739" s="223" t="s">
        <v>1</v>
      </c>
      <c r="N739" s="224" t="s">
        <v>39</v>
      </c>
      <c r="O739" s="91"/>
      <c r="P739" s="225">
        <f>O739*H739</f>
        <v>0</v>
      </c>
      <c r="Q739" s="225">
        <v>0</v>
      </c>
      <c r="R739" s="225">
        <f>Q739*H739</f>
        <v>0</v>
      </c>
      <c r="S739" s="225">
        <v>0</v>
      </c>
      <c r="T739" s="226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7" t="s">
        <v>256</v>
      </c>
      <c r="AT739" s="227" t="s">
        <v>142</v>
      </c>
      <c r="AU739" s="227" t="s">
        <v>147</v>
      </c>
      <c r="AY739" s="17" t="s">
        <v>139</v>
      </c>
      <c r="BE739" s="228">
        <f>IF(N739="základní",J739,0)</f>
        <v>0</v>
      </c>
      <c r="BF739" s="228">
        <f>IF(N739="snížená",J739,0)</f>
        <v>0</v>
      </c>
      <c r="BG739" s="228">
        <f>IF(N739="zákl. přenesená",J739,0)</f>
        <v>0</v>
      </c>
      <c r="BH739" s="228">
        <f>IF(N739="sníž. přenesená",J739,0)</f>
        <v>0</v>
      </c>
      <c r="BI739" s="228">
        <f>IF(N739="nulová",J739,0)</f>
        <v>0</v>
      </c>
      <c r="BJ739" s="17" t="s">
        <v>147</v>
      </c>
      <c r="BK739" s="228">
        <f>ROUND(I739*H739,2)</f>
        <v>0</v>
      </c>
      <c r="BL739" s="17" t="s">
        <v>256</v>
      </c>
      <c r="BM739" s="227" t="s">
        <v>988</v>
      </c>
    </row>
    <row r="740" s="13" customFormat="1">
      <c r="A740" s="13"/>
      <c r="B740" s="229"/>
      <c r="C740" s="230"/>
      <c r="D740" s="231" t="s">
        <v>149</v>
      </c>
      <c r="E740" s="232" t="s">
        <v>1</v>
      </c>
      <c r="F740" s="233" t="s">
        <v>967</v>
      </c>
      <c r="G740" s="230"/>
      <c r="H740" s="232" t="s">
        <v>1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149</v>
      </c>
      <c r="AU740" s="239" t="s">
        <v>147</v>
      </c>
      <c r="AV740" s="13" t="s">
        <v>81</v>
      </c>
      <c r="AW740" s="13" t="s">
        <v>30</v>
      </c>
      <c r="AX740" s="13" t="s">
        <v>73</v>
      </c>
      <c r="AY740" s="239" t="s">
        <v>139</v>
      </c>
    </row>
    <row r="741" s="14" customFormat="1">
      <c r="A741" s="14"/>
      <c r="B741" s="240"/>
      <c r="C741" s="241"/>
      <c r="D741" s="231" t="s">
        <v>149</v>
      </c>
      <c r="E741" s="242" t="s">
        <v>1</v>
      </c>
      <c r="F741" s="243" t="s">
        <v>968</v>
      </c>
      <c r="G741" s="241"/>
      <c r="H741" s="244">
        <v>7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149</v>
      </c>
      <c r="AU741" s="250" t="s">
        <v>147</v>
      </c>
      <c r="AV741" s="14" t="s">
        <v>147</v>
      </c>
      <c r="AW741" s="14" t="s">
        <v>30</v>
      </c>
      <c r="AX741" s="14" t="s">
        <v>73</v>
      </c>
      <c r="AY741" s="250" t="s">
        <v>139</v>
      </c>
    </row>
    <row r="742" s="13" customFormat="1">
      <c r="A742" s="13"/>
      <c r="B742" s="229"/>
      <c r="C742" s="230"/>
      <c r="D742" s="231" t="s">
        <v>149</v>
      </c>
      <c r="E742" s="232" t="s">
        <v>1</v>
      </c>
      <c r="F742" s="233" t="s">
        <v>969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149</v>
      </c>
      <c r="AU742" s="239" t="s">
        <v>147</v>
      </c>
      <c r="AV742" s="13" t="s">
        <v>81</v>
      </c>
      <c r="AW742" s="13" t="s">
        <v>30</v>
      </c>
      <c r="AX742" s="13" t="s">
        <v>73</v>
      </c>
      <c r="AY742" s="239" t="s">
        <v>139</v>
      </c>
    </row>
    <row r="743" s="14" customFormat="1">
      <c r="A743" s="14"/>
      <c r="B743" s="240"/>
      <c r="C743" s="241"/>
      <c r="D743" s="231" t="s">
        <v>149</v>
      </c>
      <c r="E743" s="242" t="s">
        <v>1</v>
      </c>
      <c r="F743" s="243" t="s">
        <v>970</v>
      </c>
      <c r="G743" s="241"/>
      <c r="H743" s="244">
        <v>5.25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149</v>
      </c>
      <c r="AU743" s="250" t="s">
        <v>147</v>
      </c>
      <c r="AV743" s="14" t="s">
        <v>147</v>
      </c>
      <c r="AW743" s="14" t="s">
        <v>30</v>
      </c>
      <c r="AX743" s="14" t="s">
        <v>73</v>
      </c>
      <c r="AY743" s="250" t="s">
        <v>139</v>
      </c>
    </row>
    <row r="744" s="15" customFormat="1">
      <c r="A744" s="15"/>
      <c r="B744" s="262"/>
      <c r="C744" s="263"/>
      <c r="D744" s="231" t="s">
        <v>149</v>
      </c>
      <c r="E744" s="264" t="s">
        <v>1</v>
      </c>
      <c r="F744" s="265" t="s">
        <v>170</v>
      </c>
      <c r="G744" s="263"/>
      <c r="H744" s="266">
        <v>12.25</v>
      </c>
      <c r="I744" s="267"/>
      <c r="J744" s="263"/>
      <c r="K744" s="263"/>
      <c r="L744" s="268"/>
      <c r="M744" s="269"/>
      <c r="N744" s="270"/>
      <c r="O744" s="270"/>
      <c r="P744" s="270"/>
      <c r="Q744" s="270"/>
      <c r="R744" s="270"/>
      <c r="S744" s="270"/>
      <c r="T744" s="271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72" t="s">
        <v>149</v>
      </c>
      <c r="AU744" s="272" t="s">
        <v>147</v>
      </c>
      <c r="AV744" s="15" t="s">
        <v>146</v>
      </c>
      <c r="AW744" s="15" t="s">
        <v>30</v>
      </c>
      <c r="AX744" s="15" t="s">
        <v>81</v>
      </c>
      <c r="AY744" s="272" t="s">
        <v>139</v>
      </c>
    </row>
    <row r="745" s="2" customFormat="1" ht="21.75" customHeight="1">
      <c r="A745" s="38"/>
      <c r="B745" s="39"/>
      <c r="C745" s="215" t="s">
        <v>989</v>
      </c>
      <c r="D745" s="215" t="s">
        <v>142</v>
      </c>
      <c r="E745" s="216" t="s">
        <v>990</v>
      </c>
      <c r="F745" s="217" t="s">
        <v>991</v>
      </c>
      <c r="G745" s="218" t="s">
        <v>166</v>
      </c>
      <c r="H745" s="219">
        <v>12.25</v>
      </c>
      <c r="I745" s="220"/>
      <c r="J745" s="221">
        <f>ROUND(I745*H745,2)</f>
        <v>0</v>
      </c>
      <c r="K745" s="222"/>
      <c r="L745" s="44"/>
      <c r="M745" s="223" t="s">
        <v>1</v>
      </c>
      <c r="N745" s="224" t="s">
        <v>39</v>
      </c>
      <c r="O745" s="91"/>
      <c r="P745" s="225">
        <f>O745*H745</f>
        <v>0</v>
      </c>
      <c r="Q745" s="225">
        <v>0</v>
      </c>
      <c r="R745" s="225">
        <f>Q745*H745</f>
        <v>0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256</v>
      </c>
      <c r="AT745" s="227" t="s">
        <v>142</v>
      </c>
      <c r="AU745" s="227" t="s">
        <v>147</v>
      </c>
      <c r="AY745" s="17" t="s">
        <v>139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147</v>
      </c>
      <c r="BK745" s="228">
        <f>ROUND(I745*H745,2)</f>
        <v>0</v>
      </c>
      <c r="BL745" s="17" t="s">
        <v>256</v>
      </c>
      <c r="BM745" s="227" t="s">
        <v>992</v>
      </c>
    </row>
    <row r="746" s="13" customFormat="1">
      <c r="A746" s="13"/>
      <c r="B746" s="229"/>
      <c r="C746" s="230"/>
      <c r="D746" s="231" t="s">
        <v>149</v>
      </c>
      <c r="E746" s="232" t="s">
        <v>1</v>
      </c>
      <c r="F746" s="233" t="s">
        <v>967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149</v>
      </c>
      <c r="AU746" s="239" t="s">
        <v>147</v>
      </c>
      <c r="AV746" s="13" t="s">
        <v>81</v>
      </c>
      <c r="AW746" s="13" t="s">
        <v>30</v>
      </c>
      <c r="AX746" s="13" t="s">
        <v>73</v>
      </c>
      <c r="AY746" s="239" t="s">
        <v>139</v>
      </c>
    </row>
    <row r="747" s="14" customFormat="1">
      <c r="A747" s="14"/>
      <c r="B747" s="240"/>
      <c r="C747" s="241"/>
      <c r="D747" s="231" t="s">
        <v>149</v>
      </c>
      <c r="E747" s="242" t="s">
        <v>1</v>
      </c>
      <c r="F747" s="243" t="s">
        <v>968</v>
      </c>
      <c r="G747" s="241"/>
      <c r="H747" s="244">
        <v>7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149</v>
      </c>
      <c r="AU747" s="250" t="s">
        <v>147</v>
      </c>
      <c r="AV747" s="14" t="s">
        <v>147</v>
      </c>
      <c r="AW747" s="14" t="s">
        <v>30</v>
      </c>
      <c r="AX747" s="14" t="s">
        <v>73</v>
      </c>
      <c r="AY747" s="250" t="s">
        <v>139</v>
      </c>
    </row>
    <row r="748" s="13" customFormat="1">
      <c r="A748" s="13"/>
      <c r="B748" s="229"/>
      <c r="C748" s="230"/>
      <c r="D748" s="231" t="s">
        <v>149</v>
      </c>
      <c r="E748" s="232" t="s">
        <v>1</v>
      </c>
      <c r="F748" s="233" t="s">
        <v>969</v>
      </c>
      <c r="G748" s="230"/>
      <c r="H748" s="232" t="s">
        <v>1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9" t="s">
        <v>149</v>
      </c>
      <c r="AU748" s="239" t="s">
        <v>147</v>
      </c>
      <c r="AV748" s="13" t="s">
        <v>81</v>
      </c>
      <c r="AW748" s="13" t="s">
        <v>30</v>
      </c>
      <c r="AX748" s="13" t="s">
        <v>73</v>
      </c>
      <c r="AY748" s="239" t="s">
        <v>139</v>
      </c>
    </row>
    <row r="749" s="14" customFormat="1">
      <c r="A749" s="14"/>
      <c r="B749" s="240"/>
      <c r="C749" s="241"/>
      <c r="D749" s="231" t="s">
        <v>149</v>
      </c>
      <c r="E749" s="242" t="s">
        <v>1</v>
      </c>
      <c r="F749" s="243" t="s">
        <v>970</v>
      </c>
      <c r="G749" s="241"/>
      <c r="H749" s="244">
        <v>5.25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149</v>
      </c>
      <c r="AU749" s="250" t="s">
        <v>147</v>
      </c>
      <c r="AV749" s="14" t="s">
        <v>147</v>
      </c>
      <c r="AW749" s="14" t="s">
        <v>30</v>
      </c>
      <c r="AX749" s="14" t="s">
        <v>73</v>
      </c>
      <c r="AY749" s="250" t="s">
        <v>139</v>
      </c>
    </row>
    <row r="750" s="15" customFormat="1">
      <c r="A750" s="15"/>
      <c r="B750" s="262"/>
      <c r="C750" s="263"/>
      <c r="D750" s="231" t="s">
        <v>149</v>
      </c>
      <c r="E750" s="264" t="s">
        <v>1</v>
      </c>
      <c r="F750" s="265" t="s">
        <v>170</v>
      </c>
      <c r="G750" s="263"/>
      <c r="H750" s="266">
        <v>12.25</v>
      </c>
      <c r="I750" s="267"/>
      <c r="J750" s="263"/>
      <c r="K750" s="263"/>
      <c r="L750" s="268"/>
      <c r="M750" s="269"/>
      <c r="N750" s="270"/>
      <c r="O750" s="270"/>
      <c r="P750" s="270"/>
      <c r="Q750" s="270"/>
      <c r="R750" s="270"/>
      <c r="S750" s="270"/>
      <c r="T750" s="271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72" t="s">
        <v>149</v>
      </c>
      <c r="AU750" s="272" t="s">
        <v>147</v>
      </c>
      <c r="AV750" s="15" t="s">
        <v>146</v>
      </c>
      <c r="AW750" s="15" t="s">
        <v>30</v>
      </c>
      <c r="AX750" s="15" t="s">
        <v>81</v>
      </c>
      <c r="AY750" s="272" t="s">
        <v>139</v>
      </c>
    </row>
    <row r="751" s="2" customFormat="1" ht="16.5" customHeight="1">
      <c r="A751" s="38"/>
      <c r="B751" s="39"/>
      <c r="C751" s="215" t="s">
        <v>993</v>
      </c>
      <c r="D751" s="215" t="s">
        <v>142</v>
      </c>
      <c r="E751" s="216" t="s">
        <v>994</v>
      </c>
      <c r="F751" s="217" t="s">
        <v>995</v>
      </c>
      <c r="G751" s="218" t="s">
        <v>160</v>
      </c>
      <c r="H751" s="219">
        <v>2</v>
      </c>
      <c r="I751" s="220"/>
      <c r="J751" s="221">
        <f>ROUND(I751*H751,2)</f>
        <v>0</v>
      </c>
      <c r="K751" s="222"/>
      <c r="L751" s="44"/>
      <c r="M751" s="223" t="s">
        <v>1</v>
      </c>
      <c r="N751" s="224" t="s">
        <v>39</v>
      </c>
      <c r="O751" s="91"/>
      <c r="P751" s="225">
        <f>O751*H751</f>
        <v>0</v>
      </c>
      <c r="Q751" s="225">
        <v>0</v>
      </c>
      <c r="R751" s="225">
        <f>Q751*H751</f>
        <v>0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256</v>
      </c>
      <c r="AT751" s="227" t="s">
        <v>142</v>
      </c>
      <c r="AU751" s="227" t="s">
        <v>147</v>
      </c>
      <c r="AY751" s="17" t="s">
        <v>139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147</v>
      </c>
      <c r="BK751" s="228">
        <f>ROUND(I751*H751,2)</f>
        <v>0</v>
      </c>
      <c r="BL751" s="17" t="s">
        <v>256</v>
      </c>
      <c r="BM751" s="227" t="s">
        <v>996</v>
      </c>
    </row>
    <row r="752" s="14" customFormat="1">
      <c r="A752" s="14"/>
      <c r="B752" s="240"/>
      <c r="C752" s="241"/>
      <c r="D752" s="231" t="s">
        <v>149</v>
      </c>
      <c r="E752" s="242" t="s">
        <v>1</v>
      </c>
      <c r="F752" s="243" t="s">
        <v>147</v>
      </c>
      <c r="G752" s="241"/>
      <c r="H752" s="244">
        <v>2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149</v>
      </c>
      <c r="AU752" s="250" t="s">
        <v>147</v>
      </c>
      <c r="AV752" s="14" t="s">
        <v>147</v>
      </c>
      <c r="AW752" s="14" t="s">
        <v>30</v>
      </c>
      <c r="AX752" s="14" t="s">
        <v>81</v>
      </c>
      <c r="AY752" s="250" t="s">
        <v>139</v>
      </c>
    </row>
    <row r="753" s="2" customFormat="1" ht="16.5" customHeight="1">
      <c r="A753" s="38"/>
      <c r="B753" s="39"/>
      <c r="C753" s="215" t="s">
        <v>997</v>
      </c>
      <c r="D753" s="215" t="s">
        <v>142</v>
      </c>
      <c r="E753" s="216" t="s">
        <v>998</v>
      </c>
      <c r="F753" s="217" t="s">
        <v>999</v>
      </c>
      <c r="G753" s="218" t="s">
        <v>166</v>
      </c>
      <c r="H753" s="219">
        <v>12.25</v>
      </c>
      <c r="I753" s="220"/>
      <c r="J753" s="221">
        <f>ROUND(I753*H753,2)</f>
        <v>0</v>
      </c>
      <c r="K753" s="222"/>
      <c r="L753" s="44"/>
      <c r="M753" s="223" t="s">
        <v>1</v>
      </c>
      <c r="N753" s="224" t="s">
        <v>39</v>
      </c>
      <c r="O753" s="91"/>
      <c r="P753" s="225">
        <f>O753*H753</f>
        <v>0</v>
      </c>
      <c r="Q753" s="225">
        <v>0</v>
      </c>
      <c r="R753" s="225">
        <f>Q753*H753</f>
        <v>0</v>
      </c>
      <c r="S753" s="225">
        <v>0</v>
      </c>
      <c r="T753" s="226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256</v>
      </c>
      <c r="AT753" s="227" t="s">
        <v>142</v>
      </c>
      <c r="AU753" s="227" t="s">
        <v>147</v>
      </c>
      <c r="AY753" s="17" t="s">
        <v>139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147</v>
      </c>
      <c r="BK753" s="228">
        <f>ROUND(I753*H753,2)</f>
        <v>0</v>
      </c>
      <c r="BL753" s="17" t="s">
        <v>256</v>
      </c>
      <c r="BM753" s="227" t="s">
        <v>1000</v>
      </c>
    </row>
    <row r="754" s="13" customFormat="1">
      <c r="A754" s="13"/>
      <c r="B754" s="229"/>
      <c r="C754" s="230"/>
      <c r="D754" s="231" t="s">
        <v>149</v>
      </c>
      <c r="E754" s="232" t="s">
        <v>1</v>
      </c>
      <c r="F754" s="233" t="s">
        <v>967</v>
      </c>
      <c r="G754" s="230"/>
      <c r="H754" s="232" t="s">
        <v>1</v>
      </c>
      <c r="I754" s="234"/>
      <c r="J754" s="230"/>
      <c r="K754" s="230"/>
      <c r="L754" s="235"/>
      <c r="M754" s="236"/>
      <c r="N754" s="237"/>
      <c r="O754" s="237"/>
      <c r="P754" s="237"/>
      <c r="Q754" s="237"/>
      <c r="R754" s="237"/>
      <c r="S754" s="237"/>
      <c r="T754" s="238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9" t="s">
        <v>149</v>
      </c>
      <c r="AU754" s="239" t="s">
        <v>147</v>
      </c>
      <c r="AV754" s="13" t="s">
        <v>81</v>
      </c>
      <c r="AW754" s="13" t="s">
        <v>30</v>
      </c>
      <c r="AX754" s="13" t="s">
        <v>73</v>
      </c>
      <c r="AY754" s="239" t="s">
        <v>139</v>
      </c>
    </row>
    <row r="755" s="14" customFormat="1">
      <c r="A755" s="14"/>
      <c r="B755" s="240"/>
      <c r="C755" s="241"/>
      <c r="D755" s="231" t="s">
        <v>149</v>
      </c>
      <c r="E755" s="242" t="s">
        <v>1</v>
      </c>
      <c r="F755" s="243" t="s">
        <v>968</v>
      </c>
      <c r="G755" s="241"/>
      <c r="H755" s="244">
        <v>7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149</v>
      </c>
      <c r="AU755" s="250" t="s">
        <v>147</v>
      </c>
      <c r="AV755" s="14" t="s">
        <v>147</v>
      </c>
      <c r="AW755" s="14" t="s">
        <v>30</v>
      </c>
      <c r="AX755" s="14" t="s">
        <v>73</v>
      </c>
      <c r="AY755" s="250" t="s">
        <v>139</v>
      </c>
    </row>
    <row r="756" s="13" customFormat="1">
      <c r="A756" s="13"/>
      <c r="B756" s="229"/>
      <c r="C756" s="230"/>
      <c r="D756" s="231" t="s">
        <v>149</v>
      </c>
      <c r="E756" s="232" t="s">
        <v>1</v>
      </c>
      <c r="F756" s="233" t="s">
        <v>969</v>
      </c>
      <c r="G756" s="230"/>
      <c r="H756" s="232" t="s">
        <v>1</v>
      </c>
      <c r="I756" s="234"/>
      <c r="J756" s="230"/>
      <c r="K756" s="230"/>
      <c r="L756" s="235"/>
      <c r="M756" s="236"/>
      <c r="N756" s="237"/>
      <c r="O756" s="237"/>
      <c r="P756" s="237"/>
      <c r="Q756" s="237"/>
      <c r="R756" s="237"/>
      <c r="S756" s="237"/>
      <c r="T756" s="23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9" t="s">
        <v>149</v>
      </c>
      <c r="AU756" s="239" t="s">
        <v>147</v>
      </c>
      <c r="AV756" s="13" t="s">
        <v>81</v>
      </c>
      <c r="AW756" s="13" t="s">
        <v>30</v>
      </c>
      <c r="AX756" s="13" t="s">
        <v>73</v>
      </c>
      <c r="AY756" s="239" t="s">
        <v>139</v>
      </c>
    </row>
    <row r="757" s="14" customFormat="1">
      <c r="A757" s="14"/>
      <c r="B757" s="240"/>
      <c r="C757" s="241"/>
      <c r="D757" s="231" t="s">
        <v>149</v>
      </c>
      <c r="E757" s="242" t="s">
        <v>1</v>
      </c>
      <c r="F757" s="243" t="s">
        <v>970</v>
      </c>
      <c r="G757" s="241"/>
      <c r="H757" s="244">
        <v>5.25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0" t="s">
        <v>149</v>
      </c>
      <c r="AU757" s="250" t="s">
        <v>147</v>
      </c>
      <c r="AV757" s="14" t="s">
        <v>147</v>
      </c>
      <c r="AW757" s="14" t="s">
        <v>30</v>
      </c>
      <c r="AX757" s="14" t="s">
        <v>73</v>
      </c>
      <c r="AY757" s="250" t="s">
        <v>139</v>
      </c>
    </row>
    <row r="758" s="15" customFormat="1">
      <c r="A758" s="15"/>
      <c r="B758" s="262"/>
      <c r="C758" s="263"/>
      <c r="D758" s="231" t="s">
        <v>149</v>
      </c>
      <c r="E758" s="264" t="s">
        <v>1</v>
      </c>
      <c r="F758" s="265" t="s">
        <v>170</v>
      </c>
      <c r="G758" s="263"/>
      <c r="H758" s="266">
        <v>12.25</v>
      </c>
      <c r="I758" s="267"/>
      <c r="J758" s="263"/>
      <c r="K758" s="263"/>
      <c r="L758" s="268"/>
      <c r="M758" s="269"/>
      <c r="N758" s="270"/>
      <c r="O758" s="270"/>
      <c r="P758" s="270"/>
      <c r="Q758" s="270"/>
      <c r="R758" s="270"/>
      <c r="S758" s="270"/>
      <c r="T758" s="271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72" t="s">
        <v>149</v>
      </c>
      <c r="AU758" s="272" t="s">
        <v>147</v>
      </c>
      <c r="AV758" s="15" t="s">
        <v>146</v>
      </c>
      <c r="AW758" s="15" t="s">
        <v>30</v>
      </c>
      <c r="AX758" s="15" t="s">
        <v>81</v>
      </c>
      <c r="AY758" s="272" t="s">
        <v>139</v>
      </c>
    </row>
    <row r="759" s="2" customFormat="1" ht="21.75" customHeight="1">
      <c r="A759" s="38"/>
      <c r="B759" s="39"/>
      <c r="C759" s="215" t="s">
        <v>1001</v>
      </c>
      <c r="D759" s="215" t="s">
        <v>142</v>
      </c>
      <c r="E759" s="216" t="s">
        <v>1002</v>
      </c>
      <c r="F759" s="217" t="s">
        <v>1003</v>
      </c>
      <c r="G759" s="218" t="s">
        <v>166</v>
      </c>
      <c r="H759" s="219">
        <v>12.25</v>
      </c>
      <c r="I759" s="220"/>
      <c r="J759" s="221">
        <f>ROUND(I759*H759,2)</f>
        <v>0</v>
      </c>
      <c r="K759" s="222"/>
      <c r="L759" s="44"/>
      <c r="M759" s="223" t="s">
        <v>1</v>
      </c>
      <c r="N759" s="224" t="s">
        <v>39</v>
      </c>
      <c r="O759" s="91"/>
      <c r="P759" s="225">
        <f>O759*H759</f>
        <v>0</v>
      </c>
      <c r="Q759" s="225">
        <v>0</v>
      </c>
      <c r="R759" s="225">
        <f>Q759*H759</f>
        <v>0</v>
      </c>
      <c r="S759" s="225">
        <v>0</v>
      </c>
      <c r="T759" s="226">
        <f>S759*H759</f>
        <v>0</v>
      </c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R759" s="227" t="s">
        <v>256</v>
      </c>
      <c r="AT759" s="227" t="s">
        <v>142</v>
      </c>
      <c r="AU759" s="227" t="s">
        <v>147</v>
      </c>
      <c r="AY759" s="17" t="s">
        <v>139</v>
      </c>
      <c r="BE759" s="228">
        <f>IF(N759="základní",J759,0)</f>
        <v>0</v>
      </c>
      <c r="BF759" s="228">
        <f>IF(N759="snížená",J759,0)</f>
        <v>0</v>
      </c>
      <c r="BG759" s="228">
        <f>IF(N759="zákl. přenesená",J759,0)</f>
        <v>0</v>
      </c>
      <c r="BH759" s="228">
        <f>IF(N759="sníž. přenesená",J759,0)</f>
        <v>0</v>
      </c>
      <c r="BI759" s="228">
        <f>IF(N759="nulová",J759,0)</f>
        <v>0</v>
      </c>
      <c r="BJ759" s="17" t="s">
        <v>147</v>
      </c>
      <c r="BK759" s="228">
        <f>ROUND(I759*H759,2)</f>
        <v>0</v>
      </c>
      <c r="BL759" s="17" t="s">
        <v>256</v>
      </c>
      <c r="BM759" s="227" t="s">
        <v>1004</v>
      </c>
    </row>
    <row r="760" s="13" customFormat="1">
      <c r="A760" s="13"/>
      <c r="B760" s="229"/>
      <c r="C760" s="230"/>
      <c r="D760" s="231" t="s">
        <v>149</v>
      </c>
      <c r="E760" s="232" t="s">
        <v>1</v>
      </c>
      <c r="F760" s="233" t="s">
        <v>967</v>
      </c>
      <c r="G760" s="230"/>
      <c r="H760" s="232" t="s">
        <v>1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9" t="s">
        <v>149</v>
      </c>
      <c r="AU760" s="239" t="s">
        <v>147</v>
      </c>
      <c r="AV760" s="13" t="s">
        <v>81</v>
      </c>
      <c r="AW760" s="13" t="s">
        <v>30</v>
      </c>
      <c r="AX760" s="13" t="s">
        <v>73</v>
      </c>
      <c r="AY760" s="239" t="s">
        <v>139</v>
      </c>
    </row>
    <row r="761" s="14" customFormat="1">
      <c r="A761" s="14"/>
      <c r="B761" s="240"/>
      <c r="C761" s="241"/>
      <c r="D761" s="231" t="s">
        <v>149</v>
      </c>
      <c r="E761" s="242" t="s">
        <v>1</v>
      </c>
      <c r="F761" s="243" t="s">
        <v>968</v>
      </c>
      <c r="G761" s="241"/>
      <c r="H761" s="244">
        <v>7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149</v>
      </c>
      <c r="AU761" s="250" t="s">
        <v>147</v>
      </c>
      <c r="AV761" s="14" t="s">
        <v>147</v>
      </c>
      <c r="AW761" s="14" t="s">
        <v>30</v>
      </c>
      <c r="AX761" s="14" t="s">
        <v>73</v>
      </c>
      <c r="AY761" s="250" t="s">
        <v>139</v>
      </c>
    </row>
    <row r="762" s="13" customFormat="1">
      <c r="A762" s="13"/>
      <c r="B762" s="229"/>
      <c r="C762" s="230"/>
      <c r="D762" s="231" t="s">
        <v>149</v>
      </c>
      <c r="E762" s="232" t="s">
        <v>1</v>
      </c>
      <c r="F762" s="233" t="s">
        <v>969</v>
      </c>
      <c r="G762" s="230"/>
      <c r="H762" s="232" t="s">
        <v>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149</v>
      </c>
      <c r="AU762" s="239" t="s">
        <v>147</v>
      </c>
      <c r="AV762" s="13" t="s">
        <v>81</v>
      </c>
      <c r="AW762" s="13" t="s">
        <v>30</v>
      </c>
      <c r="AX762" s="13" t="s">
        <v>73</v>
      </c>
      <c r="AY762" s="239" t="s">
        <v>139</v>
      </c>
    </row>
    <row r="763" s="14" customFormat="1">
      <c r="A763" s="14"/>
      <c r="B763" s="240"/>
      <c r="C763" s="241"/>
      <c r="D763" s="231" t="s">
        <v>149</v>
      </c>
      <c r="E763" s="242" t="s">
        <v>1</v>
      </c>
      <c r="F763" s="243" t="s">
        <v>970</v>
      </c>
      <c r="G763" s="241"/>
      <c r="H763" s="244">
        <v>5.25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149</v>
      </c>
      <c r="AU763" s="250" t="s">
        <v>147</v>
      </c>
      <c r="AV763" s="14" t="s">
        <v>147</v>
      </c>
      <c r="AW763" s="14" t="s">
        <v>30</v>
      </c>
      <c r="AX763" s="14" t="s">
        <v>73</v>
      </c>
      <c r="AY763" s="250" t="s">
        <v>139</v>
      </c>
    </row>
    <row r="764" s="15" customFormat="1">
      <c r="A764" s="15"/>
      <c r="B764" s="262"/>
      <c r="C764" s="263"/>
      <c r="D764" s="231" t="s">
        <v>149</v>
      </c>
      <c r="E764" s="264" t="s">
        <v>1</v>
      </c>
      <c r="F764" s="265" t="s">
        <v>170</v>
      </c>
      <c r="G764" s="263"/>
      <c r="H764" s="266">
        <v>12.25</v>
      </c>
      <c r="I764" s="267"/>
      <c r="J764" s="263"/>
      <c r="K764" s="263"/>
      <c r="L764" s="268"/>
      <c r="M764" s="269"/>
      <c r="N764" s="270"/>
      <c r="O764" s="270"/>
      <c r="P764" s="270"/>
      <c r="Q764" s="270"/>
      <c r="R764" s="270"/>
      <c r="S764" s="270"/>
      <c r="T764" s="271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2" t="s">
        <v>149</v>
      </c>
      <c r="AU764" s="272" t="s">
        <v>147</v>
      </c>
      <c r="AV764" s="15" t="s">
        <v>146</v>
      </c>
      <c r="AW764" s="15" t="s">
        <v>30</v>
      </c>
      <c r="AX764" s="15" t="s">
        <v>81</v>
      </c>
      <c r="AY764" s="272" t="s">
        <v>139</v>
      </c>
    </row>
    <row r="765" s="2" customFormat="1" ht="16.5" customHeight="1">
      <c r="A765" s="38"/>
      <c r="B765" s="39"/>
      <c r="C765" s="215" t="s">
        <v>1005</v>
      </c>
      <c r="D765" s="215" t="s">
        <v>142</v>
      </c>
      <c r="E765" s="216" t="s">
        <v>1006</v>
      </c>
      <c r="F765" s="217" t="s">
        <v>1007</v>
      </c>
      <c r="G765" s="218" t="s">
        <v>166</v>
      </c>
      <c r="H765" s="219">
        <v>13.65</v>
      </c>
      <c r="I765" s="220"/>
      <c r="J765" s="221">
        <f>ROUND(I765*H765,2)</f>
        <v>0</v>
      </c>
      <c r="K765" s="222"/>
      <c r="L765" s="44"/>
      <c r="M765" s="223" t="s">
        <v>1</v>
      </c>
      <c r="N765" s="224" t="s">
        <v>39</v>
      </c>
      <c r="O765" s="91"/>
      <c r="P765" s="225">
        <f>O765*H765</f>
        <v>0</v>
      </c>
      <c r="Q765" s="225">
        <v>0</v>
      </c>
      <c r="R765" s="225">
        <f>Q765*H765</f>
        <v>0</v>
      </c>
      <c r="S765" s="225">
        <v>0</v>
      </c>
      <c r="T765" s="226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27" t="s">
        <v>256</v>
      </c>
      <c r="AT765" s="227" t="s">
        <v>142</v>
      </c>
      <c r="AU765" s="227" t="s">
        <v>147</v>
      </c>
      <c r="AY765" s="17" t="s">
        <v>139</v>
      </c>
      <c r="BE765" s="228">
        <f>IF(N765="základní",J765,0)</f>
        <v>0</v>
      </c>
      <c r="BF765" s="228">
        <f>IF(N765="snížená",J765,0)</f>
        <v>0</v>
      </c>
      <c r="BG765" s="228">
        <f>IF(N765="zákl. přenesená",J765,0)</f>
        <v>0</v>
      </c>
      <c r="BH765" s="228">
        <f>IF(N765="sníž. přenesená",J765,0)</f>
        <v>0</v>
      </c>
      <c r="BI765" s="228">
        <f>IF(N765="nulová",J765,0)</f>
        <v>0</v>
      </c>
      <c r="BJ765" s="17" t="s">
        <v>147</v>
      </c>
      <c r="BK765" s="228">
        <f>ROUND(I765*H765,2)</f>
        <v>0</v>
      </c>
      <c r="BL765" s="17" t="s">
        <v>256</v>
      </c>
      <c r="BM765" s="227" t="s">
        <v>1008</v>
      </c>
    </row>
    <row r="766" s="13" customFormat="1">
      <c r="A766" s="13"/>
      <c r="B766" s="229"/>
      <c r="C766" s="230"/>
      <c r="D766" s="231" t="s">
        <v>149</v>
      </c>
      <c r="E766" s="232" t="s">
        <v>1</v>
      </c>
      <c r="F766" s="233" t="s">
        <v>967</v>
      </c>
      <c r="G766" s="230"/>
      <c r="H766" s="232" t="s">
        <v>1</v>
      </c>
      <c r="I766" s="234"/>
      <c r="J766" s="230"/>
      <c r="K766" s="230"/>
      <c r="L766" s="235"/>
      <c r="M766" s="236"/>
      <c r="N766" s="237"/>
      <c r="O766" s="237"/>
      <c r="P766" s="237"/>
      <c r="Q766" s="237"/>
      <c r="R766" s="237"/>
      <c r="S766" s="237"/>
      <c r="T766" s="23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9" t="s">
        <v>149</v>
      </c>
      <c r="AU766" s="239" t="s">
        <v>147</v>
      </c>
      <c r="AV766" s="13" t="s">
        <v>81</v>
      </c>
      <c r="AW766" s="13" t="s">
        <v>30</v>
      </c>
      <c r="AX766" s="13" t="s">
        <v>73</v>
      </c>
      <c r="AY766" s="239" t="s">
        <v>139</v>
      </c>
    </row>
    <row r="767" s="14" customFormat="1">
      <c r="A767" s="14"/>
      <c r="B767" s="240"/>
      <c r="C767" s="241"/>
      <c r="D767" s="231" t="s">
        <v>149</v>
      </c>
      <c r="E767" s="242" t="s">
        <v>1</v>
      </c>
      <c r="F767" s="243" t="s">
        <v>968</v>
      </c>
      <c r="G767" s="241"/>
      <c r="H767" s="244">
        <v>7</v>
      </c>
      <c r="I767" s="245"/>
      <c r="J767" s="241"/>
      <c r="K767" s="241"/>
      <c r="L767" s="246"/>
      <c r="M767" s="247"/>
      <c r="N767" s="248"/>
      <c r="O767" s="248"/>
      <c r="P767" s="248"/>
      <c r="Q767" s="248"/>
      <c r="R767" s="248"/>
      <c r="S767" s="248"/>
      <c r="T767" s="24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0" t="s">
        <v>149</v>
      </c>
      <c r="AU767" s="250" t="s">
        <v>147</v>
      </c>
      <c r="AV767" s="14" t="s">
        <v>147</v>
      </c>
      <c r="AW767" s="14" t="s">
        <v>30</v>
      </c>
      <c r="AX767" s="14" t="s">
        <v>73</v>
      </c>
      <c r="AY767" s="250" t="s">
        <v>139</v>
      </c>
    </row>
    <row r="768" s="13" customFormat="1">
      <c r="A768" s="13"/>
      <c r="B768" s="229"/>
      <c r="C768" s="230"/>
      <c r="D768" s="231" t="s">
        <v>149</v>
      </c>
      <c r="E768" s="232" t="s">
        <v>1</v>
      </c>
      <c r="F768" s="233" t="s">
        <v>969</v>
      </c>
      <c r="G768" s="230"/>
      <c r="H768" s="232" t="s">
        <v>1</v>
      </c>
      <c r="I768" s="234"/>
      <c r="J768" s="230"/>
      <c r="K768" s="230"/>
      <c r="L768" s="235"/>
      <c r="M768" s="236"/>
      <c r="N768" s="237"/>
      <c r="O768" s="237"/>
      <c r="P768" s="237"/>
      <c r="Q768" s="237"/>
      <c r="R768" s="237"/>
      <c r="S768" s="237"/>
      <c r="T768" s="23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9" t="s">
        <v>149</v>
      </c>
      <c r="AU768" s="239" t="s">
        <v>147</v>
      </c>
      <c r="AV768" s="13" t="s">
        <v>81</v>
      </c>
      <c r="AW768" s="13" t="s">
        <v>30</v>
      </c>
      <c r="AX768" s="13" t="s">
        <v>73</v>
      </c>
      <c r="AY768" s="239" t="s">
        <v>139</v>
      </c>
    </row>
    <row r="769" s="14" customFormat="1">
      <c r="A769" s="14"/>
      <c r="B769" s="240"/>
      <c r="C769" s="241"/>
      <c r="D769" s="231" t="s">
        <v>149</v>
      </c>
      <c r="E769" s="242" t="s">
        <v>1</v>
      </c>
      <c r="F769" s="243" t="s">
        <v>970</v>
      </c>
      <c r="G769" s="241"/>
      <c r="H769" s="244">
        <v>5.25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0" t="s">
        <v>149</v>
      </c>
      <c r="AU769" s="250" t="s">
        <v>147</v>
      </c>
      <c r="AV769" s="14" t="s">
        <v>147</v>
      </c>
      <c r="AW769" s="14" t="s">
        <v>30</v>
      </c>
      <c r="AX769" s="14" t="s">
        <v>73</v>
      </c>
      <c r="AY769" s="250" t="s">
        <v>139</v>
      </c>
    </row>
    <row r="770" s="13" customFormat="1">
      <c r="A770" s="13"/>
      <c r="B770" s="229"/>
      <c r="C770" s="230"/>
      <c r="D770" s="231" t="s">
        <v>149</v>
      </c>
      <c r="E770" s="232" t="s">
        <v>1</v>
      </c>
      <c r="F770" s="233" t="s">
        <v>228</v>
      </c>
      <c r="G770" s="230"/>
      <c r="H770" s="232" t="s">
        <v>1</v>
      </c>
      <c r="I770" s="234"/>
      <c r="J770" s="230"/>
      <c r="K770" s="230"/>
      <c r="L770" s="235"/>
      <c r="M770" s="236"/>
      <c r="N770" s="237"/>
      <c r="O770" s="237"/>
      <c r="P770" s="237"/>
      <c r="Q770" s="237"/>
      <c r="R770" s="237"/>
      <c r="S770" s="237"/>
      <c r="T770" s="23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9" t="s">
        <v>149</v>
      </c>
      <c r="AU770" s="239" t="s">
        <v>147</v>
      </c>
      <c r="AV770" s="13" t="s">
        <v>81</v>
      </c>
      <c r="AW770" s="13" t="s">
        <v>30</v>
      </c>
      <c r="AX770" s="13" t="s">
        <v>73</v>
      </c>
      <c r="AY770" s="239" t="s">
        <v>139</v>
      </c>
    </row>
    <row r="771" s="14" customFormat="1">
      <c r="A771" s="14"/>
      <c r="B771" s="240"/>
      <c r="C771" s="241"/>
      <c r="D771" s="231" t="s">
        <v>149</v>
      </c>
      <c r="E771" s="242" t="s">
        <v>1</v>
      </c>
      <c r="F771" s="243" t="s">
        <v>971</v>
      </c>
      <c r="G771" s="241"/>
      <c r="H771" s="244">
        <v>1.3999999999999999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149</v>
      </c>
      <c r="AU771" s="250" t="s">
        <v>147</v>
      </c>
      <c r="AV771" s="14" t="s">
        <v>147</v>
      </c>
      <c r="AW771" s="14" t="s">
        <v>30</v>
      </c>
      <c r="AX771" s="14" t="s">
        <v>73</v>
      </c>
      <c r="AY771" s="250" t="s">
        <v>139</v>
      </c>
    </row>
    <row r="772" s="15" customFormat="1">
      <c r="A772" s="15"/>
      <c r="B772" s="262"/>
      <c r="C772" s="263"/>
      <c r="D772" s="231" t="s">
        <v>149</v>
      </c>
      <c r="E772" s="264" t="s">
        <v>1</v>
      </c>
      <c r="F772" s="265" t="s">
        <v>170</v>
      </c>
      <c r="G772" s="263"/>
      <c r="H772" s="266">
        <v>13.65</v>
      </c>
      <c r="I772" s="267"/>
      <c r="J772" s="263"/>
      <c r="K772" s="263"/>
      <c r="L772" s="268"/>
      <c r="M772" s="269"/>
      <c r="N772" s="270"/>
      <c r="O772" s="270"/>
      <c r="P772" s="270"/>
      <c r="Q772" s="270"/>
      <c r="R772" s="270"/>
      <c r="S772" s="270"/>
      <c r="T772" s="271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72" t="s">
        <v>149</v>
      </c>
      <c r="AU772" s="272" t="s">
        <v>147</v>
      </c>
      <c r="AV772" s="15" t="s">
        <v>146</v>
      </c>
      <c r="AW772" s="15" t="s">
        <v>30</v>
      </c>
      <c r="AX772" s="15" t="s">
        <v>81</v>
      </c>
      <c r="AY772" s="272" t="s">
        <v>139</v>
      </c>
    </row>
    <row r="773" s="2" customFormat="1" ht="24.15" customHeight="1">
      <c r="A773" s="38"/>
      <c r="B773" s="39"/>
      <c r="C773" s="215" t="s">
        <v>1009</v>
      </c>
      <c r="D773" s="215" t="s">
        <v>142</v>
      </c>
      <c r="E773" s="216" t="s">
        <v>1010</v>
      </c>
      <c r="F773" s="217" t="s">
        <v>1011</v>
      </c>
      <c r="G773" s="218" t="s">
        <v>145</v>
      </c>
      <c r="H773" s="219">
        <v>0.14999999999999999</v>
      </c>
      <c r="I773" s="220"/>
      <c r="J773" s="221">
        <f>ROUND(I773*H773,2)</f>
        <v>0</v>
      </c>
      <c r="K773" s="222"/>
      <c r="L773" s="44"/>
      <c r="M773" s="223" t="s">
        <v>1</v>
      </c>
      <c r="N773" s="224" t="s">
        <v>39</v>
      </c>
      <c r="O773" s="91"/>
      <c r="P773" s="225">
        <f>O773*H773</f>
        <v>0</v>
      </c>
      <c r="Q773" s="225">
        <v>0</v>
      </c>
      <c r="R773" s="225">
        <f>Q773*H773</f>
        <v>0</v>
      </c>
      <c r="S773" s="225">
        <v>0</v>
      </c>
      <c r="T773" s="226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7" t="s">
        <v>256</v>
      </c>
      <c r="AT773" s="227" t="s">
        <v>142</v>
      </c>
      <c r="AU773" s="227" t="s">
        <v>147</v>
      </c>
      <c r="AY773" s="17" t="s">
        <v>139</v>
      </c>
      <c r="BE773" s="228">
        <f>IF(N773="základní",J773,0)</f>
        <v>0</v>
      </c>
      <c r="BF773" s="228">
        <f>IF(N773="snížená",J773,0)</f>
        <v>0</v>
      </c>
      <c r="BG773" s="228">
        <f>IF(N773="zákl. přenesená",J773,0)</f>
        <v>0</v>
      </c>
      <c r="BH773" s="228">
        <f>IF(N773="sníž. přenesená",J773,0)</f>
        <v>0</v>
      </c>
      <c r="BI773" s="228">
        <f>IF(N773="nulová",J773,0)</f>
        <v>0</v>
      </c>
      <c r="BJ773" s="17" t="s">
        <v>147</v>
      </c>
      <c r="BK773" s="228">
        <f>ROUND(I773*H773,2)</f>
        <v>0</v>
      </c>
      <c r="BL773" s="17" t="s">
        <v>256</v>
      </c>
      <c r="BM773" s="227" t="s">
        <v>1012</v>
      </c>
    </row>
    <row r="774" s="14" customFormat="1">
      <c r="A774" s="14"/>
      <c r="B774" s="240"/>
      <c r="C774" s="241"/>
      <c r="D774" s="231" t="s">
        <v>149</v>
      </c>
      <c r="E774" s="242" t="s">
        <v>1</v>
      </c>
      <c r="F774" s="243" t="s">
        <v>1013</v>
      </c>
      <c r="G774" s="241"/>
      <c r="H774" s="244">
        <v>0.14999999999999999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149</v>
      </c>
      <c r="AU774" s="250" t="s">
        <v>147</v>
      </c>
      <c r="AV774" s="14" t="s">
        <v>147</v>
      </c>
      <c r="AW774" s="14" t="s">
        <v>30</v>
      </c>
      <c r="AX774" s="14" t="s">
        <v>81</v>
      </c>
      <c r="AY774" s="250" t="s">
        <v>139</v>
      </c>
    </row>
    <row r="775" s="2" customFormat="1" ht="33" customHeight="1">
      <c r="A775" s="38"/>
      <c r="B775" s="39"/>
      <c r="C775" s="215" t="s">
        <v>1014</v>
      </c>
      <c r="D775" s="215" t="s">
        <v>142</v>
      </c>
      <c r="E775" s="216" t="s">
        <v>1015</v>
      </c>
      <c r="F775" s="217" t="s">
        <v>1016</v>
      </c>
      <c r="G775" s="218" t="s">
        <v>145</v>
      </c>
      <c r="H775" s="219">
        <v>0.29999999999999999</v>
      </c>
      <c r="I775" s="220"/>
      <c r="J775" s="221">
        <f>ROUND(I775*H775,2)</f>
        <v>0</v>
      </c>
      <c r="K775" s="222"/>
      <c r="L775" s="44"/>
      <c r="M775" s="223" t="s">
        <v>1</v>
      </c>
      <c r="N775" s="224" t="s">
        <v>39</v>
      </c>
      <c r="O775" s="91"/>
      <c r="P775" s="225">
        <f>O775*H775</f>
        <v>0</v>
      </c>
      <c r="Q775" s="225">
        <v>0</v>
      </c>
      <c r="R775" s="225">
        <f>Q775*H775</f>
        <v>0</v>
      </c>
      <c r="S775" s="225">
        <v>0</v>
      </c>
      <c r="T775" s="226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7" t="s">
        <v>256</v>
      </c>
      <c r="AT775" s="227" t="s">
        <v>142</v>
      </c>
      <c r="AU775" s="227" t="s">
        <v>147</v>
      </c>
      <c r="AY775" s="17" t="s">
        <v>139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17" t="s">
        <v>147</v>
      </c>
      <c r="BK775" s="228">
        <f>ROUND(I775*H775,2)</f>
        <v>0</v>
      </c>
      <c r="BL775" s="17" t="s">
        <v>256</v>
      </c>
      <c r="BM775" s="227" t="s">
        <v>1017</v>
      </c>
    </row>
    <row r="776" s="14" customFormat="1">
      <c r="A776" s="14"/>
      <c r="B776" s="240"/>
      <c r="C776" s="241"/>
      <c r="D776" s="231" t="s">
        <v>149</v>
      </c>
      <c r="E776" s="241"/>
      <c r="F776" s="243" t="s">
        <v>1018</v>
      </c>
      <c r="G776" s="241"/>
      <c r="H776" s="244">
        <v>0.29999999999999999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149</v>
      </c>
      <c r="AU776" s="250" t="s">
        <v>147</v>
      </c>
      <c r="AV776" s="14" t="s">
        <v>147</v>
      </c>
      <c r="AW776" s="14" t="s">
        <v>4</v>
      </c>
      <c r="AX776" s="14" t="s">
        <v>81</v>
      </c>
      <c r="AY776" s="250" t="s">
        <v>139</v>
      </c>
    </row>
    <row r="777" s="12" customFormat="1" ht="22.8" customHeight="1">
      <c r="A777" s="12"/>
      <c r="B777" s="199"/>
      <c r="C777" s="200"/>
      <c r="D777" s="201" t="s">
        <v>72</v>
      </c>
      <c r="E777" s="213" t="s">
        <v>1019</v>
      </c>
      <c r="F777" s="213" t="s">
        <v>1020</v>
      </c>
      <c r="G777" s="200"/>
      <c r="H777" s="200"/>
      <c r="I777" s="203"/>
      <c r="J777" s="214">
        <f>BK777</f>
        <v>0</v>
      </c>
      <c r="K777" s="200"/>
      <c r="L777" s="205"/>
      <c r="M777" s="206"/>
      <c r="N777" s="207"/>
      <c r="O777" s="207"/>
      <c r="P777" s="208">
        <f>SUM(P778:P1072)</f>
        <v>0</v>
      </c>
      <c r="Q777" s="207"/>
      <c r="R777" s="208">
        <f>SUM(R778:R1072)</f>
        <v>0.033338500000000007</v>
      </c>
      <c r="S777" s="207"/>
      <c r="T777" s="209">
        <f>SUM(T778:T1072)</f>
        <v>0.027870000000000002</v>
      </c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R777" s="210" t="s">
        <v>147</v>
      </c>
      <c r="AT777" s="211" t="s">
        <v>72</v>
      </c>
      <c r="AU777" s="211" t="s">
        <v>81</v>
      </c>
      <c r="AY777" s="210" t="s">
        <v>139</v>
      </c>
      <c r="BK777" s="212">
        <f>SUM(BK778:BK1072)</f>
        <v>0</v>
      </c>
    </row>
    <row r="778" s="2" customFormat="1" ht="16.5" customHeight="1">
      <c r="A778" s="38"/>
      <c r="B778" s="39"/>
      <c r="C778" s="215" t="s">
        <v>1021</v>
      </c>
      <c r="D778" s="215" t="s">
        <v>142</v>
      </c>
      <c r="E778" s="216" t="s">
        <v>1022</v>
      </c>
      <c r="F778" s="217" t="s">
        <v>1023</v>
      </c>
      <c r="G778" s="218" t="s">
        <v>927</v>
      </c>
      <c r="H778" s="219">
        <v>1</v>
      </c>
      <c r="I778" s="220"/>
      <c r="J778" s="221">
        <f>ROUND(I778*H778,2)</f>
        <v>0</v>
      </c>
      <c r="K778" s="222"/>
      <c r="L778" s="44"/>
      <c r="M778" s="223" t="s">
        <v>1</v>
      </c>
      <c r="N778" s="224" t="s">
        <v>39</v>
      </c>
      <c r="O778" s="91"/>
      <c r="P778" s="225">
        <f>O778*H778</f>
        <v>0</v>
      </c>
      <c r="Q778" s="225">
        <v>0</v>
      </c>
      <c r="R778" s="225">
        <f>Q778*H778</f>
        <v>0</v>
      </c>
      <c r="S778" s="225">
        <v>0</v>
      </c>
      <c r="T778" s="226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256</v>
      </c>
      <c r="AT778" s="227" t="s">
        <v>142</v>
      </c>
      <c r="AU778" s="227" t="s">
        <v>147</v>
      </c>
      <c r="AY778" s="17" t="s">
        <v>139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147</v>
      </c>
      <c r="BK778" s="228">
        <f>ROUND(I778*H778,2)</f>
        <v>0</v>
      </c>
      <c r="BL778" s="17" t="s">
        <v>256</v>
      </c>
      <c r="BM778" s="227" t="s">
        <v>1024</v>
      </c>
    </row>
    <row r="779" s="2" customFormat="1" ht="16.5" customHeight="1">
      <c r="A779" s="38"/>
      <c r="B779" s="39"/>
      <c r="C779" s="215" t="s">
        <v>1025</v>
      </c>
      <c r="D779" s="215" t="s">
        <v>142</v>
      </c>
      <c r="E779" s="216" t="s">
        <v>1026</v>
      </c>
      <c r="F779" s="217" t="s">
        <v>1027</v>
      </c>
      <c r="G779" s="218" t="s">
        <v>927</v>
      </c>
      <c r="H779" s="219">
        <v>1</v>
      </c>
      <c r="I779" s="220"/>
      <c r="J779" s="221">
        <f>ROUND(I779*H779,2)</f>
        <v>0</v>
      </c>
      <c r="K779" s="222"/>
      <c r="L779" s="44"/>
      <c r="M779" s="223" t="s">
        <v>1</v>
      </c>
      <c r="N779" s="224" t="s">
        <v>39</v>
      </c>
      <c r="O779" s="91"/>
      <c r="P779" s="225">
        <f>O779*H779</f>
        <v>0</v>
      </c>
      <c r="Q779" s="225">
        <v>0</v>
      </c>
      <c r="R779" s="225">
        <f>Q779*H779</f>
        <v>0</v>
      </c>
      <c r="S779" s="225">
        <v>0</v>
      </c>
      <c r="T779" s="226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7" t="s">
        <v>256</v>
      </c>
      <c r="AT779" s="227" t="s">
        <v>142</v>
      </c>
      <c r="AU779" s="227" t="s">
        <v>147</v>
      </c>
      <c r="AY779" s="17" t="s">
        <v>139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7" t="s">
        <v>147</v>
      </c>
      <c r="BK779" s="228">
        <f>ROUND(I779*H779,2)</f>
        <v>0</v>
      </c>
      <c r="BL779" s="17" t="s">
        <v>256</v>
      </c>
      <c r="BM779" s="227" t="s">
        <v>1028</v>
      </c>
    </row>
    <row r="780" s="2" customFormat="1" ht="24.15" customHeight="1">
      <c r="A780" s="38"/>
      <c r="B780" s="39"/>
      <c r="C780" s="215" t="s">
        <v>1029</v>
      </c>
      <c r="D780" s="215" t="s">
        <v>142</v>
      </c>
      <c r="E780" s="216" t="s">
        <v>1030</v>
      </c>
      <c r="F780" s="217" t="s">
        <v>1031</v>
      </c>
      <c r="G780" s="218" t="s">
        <v>174</v>
      </c>
      <c r="H780" s="219">
        <v>7</v>
      </c>
      <c r="I780" s="220"/>
      <c r="J780" s="221">
        <f>ROUND(I780*H780,2)</f>
        <v>0</v>
      </c>
      <c r="K780" s="222"/>
      <c r="L780" s="44"/>
      <c r="M780" s="223" t="s">
        <v>1</v>
      </c>
      <c r="N780" s="224" t="s">
        <v>39</v>
      </c>
      <c r="O780" s="91"/>
      <c r="P780" s="225">
        <f>O780*H780</f>
        <v>0</v>
      </c>
      <c r="Q780" s="225">
        <v>0</v>
      </c>
      <c r="R780" s="225">
        <f>Q780*H780</f>
        <v>0</v>
      </c>
      <c r="S780" s="225">
        <v>0</v>
      </c>
      <c r="T780" s="226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7" t="s">
        <v>256</v>
      </c>
      <c r="AT780" s="227" t="s">
        <v>142</v>
      </c>
      <c r="AU780" s="227" t="s">
        <v>147</v>
      </c>
      <c r="AY780" s="17" t="s">
        <v>139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7" t="s">
        <v>147</v>
      </c>
      <c r="BK780" s="228">
        <f>ROUND(I780*H780,2)</f>
        <v>0</v>
      </c>
      <c r="BL780" s="17" t="s">
        <v>256</v>
      </c>
      <c r="BM780" s="227" t="s">
        <v>1032</v>
      </c>
    </row>
    <row r="781" s="13" customFormat="1">
      <c r="A781" s="13"/>
      <c r="B781" s="229"/>
      <c r="C781" s="230"/>
      <c r="D781" s="231" t="s">
        <v>149</v>
      </c>
      <c r="E781" s="232" t="s">
        <v>1</v>
      </c>
      <c r="F781" s="233" t="s">
        <v>1033</v>
      </c>
      <c r="G781" s="230"/>
      <c r="H781" s="232" t="s">
        <v>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9" t="s">
        <v>149</v>
      </c>
      <c r="AU781" s="239" t="s">
        <v>147</v>
      </c>
      <c r="AV781" s="13" t="s">
        <v>81</v>
      </c>
      <c r="AW781" s="13" t="s">
        <v>30</v>
      </c>
      <c r="AX781" s="13" t="s">
        <v>73</v>
      </c>
      <c r="AY781" s="239" t="s">
        <v>139</v>
      </c>
    </row>
    <row r="782" s="14" customFormat="1">
      <c r="A782" s="14"/>
      <c r="B782" s="240"/>
      <c r="C782" s="241"/>
      <c r="D782" s="231" t="s">
        <v>149</v>
      </c>
      <c r="E782" s="242" t="s">
        <v>1</v>
      </c>
      <c r="F782" s="243" t="s">
        <v>183</v>
      </c>
      <c r="G782" s="241"/>
      <c r="H782" s="244">
        <v>7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149</v>
      </c>
      <c r="AU782" s="250" t="s">
        <v>147</v>
      </c>
      <c r="AV782" s="14" t="s">
        <v>147</v>
      </c>
      <c r="AW782" s="14" t="s">
        <v>30</v>
      </c>
      <c r="AX782" s="14" t="s">
        <v>81</v>
      </c>
      <c r="AY782" s="250" t="s">
        <v>139</v>
      </c>
    </row>
    <row r="783" s="2" customFormat="1" ht="21.75" customHeight="1">
      <c r="A783" s="38"/>
      <c r="B783" s="39"/>
      <c r="C783" s="251" t="s">
        <v>1034</v>
      </c>
      <c r="D783" s="251" t="s">
        <v>152</v>
      </c>
      <c r="E783" s="252" t="s">
        <v>1035</v>
      </c>
      <c r="F783" s="253" t="s">
        <v>1036</v>
      </c>
      <c r="G783" s="254" t="s">
        <v>174</v>
      </c>
      <c r="H783" s="255">
        <v>7.3499999999999996</v>
      </c>
      <c r="I783" s="256"/>
      <c r="J783" s="257">
        <f>ROUND(I783*H783,2)</f>
        <v>0</v>
      </c>
      <c r="K783" s="258"/>
      <c r="L783" s="259"/>
      <c r="M783" s="260" t="s">
        <v>1</v>
      </c>
      <c r="N783" s="261" t="s">
        <v>39</v>
      </c>
      <c r="O783" s="91"/>
      <c r="P783" s="225">
        <f>O783*H783</f>
        <v>0</v>
      </c>
      <c r="Q783" s="225">
        <v>0.00016000000000000001</v>
      </c>
      <c r="R783" s="225">
        <f>Q783*H783</f>
        <v>0.001176</v>
      </c>
      <c r="S783" s="225">
        <v>0</v>
      </c>
      <c r="T783" s="226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7" t="s">
        <v>333</v>
      </c>
      <c r="AT783" s="227" t="s">
        <v>152</v>
      </c>
      <c r="AU783" s="227" t="s">
        <v>147</v>
      </c>
      <c r="AY783" s="17" t="s">
        <v>139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7" t="s">
        <v>147</v>
      </c>
      <c r="BK783" s="228">
        <f>ROUND(I783*H783,2)</f>
        <v>0</v>
      </c>
      <c r="BL783" s="17" t="s">
        <v>256</v>
      </c>
      <c r="BM783" s="227" t="s">
        <v>1037</v>
      </c>
    </row>
    <row r="784" s="14" customFormat="1">
      <c r="A784" s="14"/>
      <c r="B784" s="240"/>
      <c r="C784" s="241"/>
      <c r="D784" s="231" t="s">
        <v>149</v>
      </c>
      <c r="E784" s="241"/>
      <c r="F784" s="243" t="s">
        <v>1038</v>
      </c>
      <c r="G784" s="241"/>
      <c r="H784" s="244">
        <v>7.3499999999999996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149</v>
      </c>
      <c r="AU784" s="250" t="s">
        <v>147</v>
      </c>
      <c r="AV784" s="14" t="s">
        <v>147</v>
      </c>
      <c r="AW784" s="14" t="s">
        <v>4</v>
      </c>
      <c r="AX784" s="14" t="s">
        <v>81</v>
      </c>
      <c r="AY784" s="250" t="s">
        <v>139</v>
      </c>
    </row>
    <row r="785" s="2" customFormat="1" ht="16.5" customHeight="1">
      <c r="A785" s="38"/>
      <c r="B785" s="39"/>
      <c r="C785" s="215" t="s">
        <v>1039</v>
      </c>
      <c r="D785" s="215" t="s">
        <v>142</v>
      </c>
      <c r="E785" s="216" t="s">
        <v>1040</v>
      </c>
      <c r="F785" s="217" t="s">
        <v>1041</v>
      </c>
      <c r="G785" s="218" t="s">
        <v>160</v>
      </c>
      <c r="H785" s="219">
        <v>22</v>
      </c>
      <c r="I785" s="220"/>
      <c r="J785" s="221">
        <f>ROUND(I785*H785,2)</f>
        <v>0</v>
      </c>
      <c r="K785" s="222"/>
      <c r="L785" s="44"/>
      <c r="M785" s="223" t="s">
        <v>1</v>
      </c>
      <c r="N785" s="224" t="s">
        <v>39</v>
      </c>
      <c r="O785" s="91"/>
      <c r="P785" s="225">
        <f>O785*H785</f>
        <v>0</v>
      </c>
      <c r="Q785" s="225">
        <v>0</v>
      </c>
      <c r="R785" s="225">
        <f>Q785*H785</f>
        <v>0</v>
      </c>
      <c r="S785" s="225">
        <v>0</v>
      </c>
      <c r="T785" s="226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256</v>
      </c>
      <c r="AT785" s="227" t="s">
        <v>142</v>
      </c>
      <c r="AU785" s="227" t="s">
        <v>147</v>
      </c>
      <c r="AY785" s="17" t="s">
        <v>139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147</v>
      </c>
      <c r="BK785" s="228">
        <f>ROUND(I785*H785,2)</f>
        <v>0</v>
      </c>
      <c r="BL785" s="17" t="s">
        <v>256</v>
      </c>
      <c r="BM785" s="227" t="s">
        <v>1042</v>
      </c>
    </row>
    <row r="786" s="14" customFormat="1">
      <c r="A786" s="14"/>
      <c r="B786" s="240"/>
      <c r="C786" s="241"/>
      <c r="D786" s="231" t="s">
        <v>149</v>
      </c>
      <c r="E786" s="242" t="s">
        <v>1</v>
      </c>
      <c r="F786" s="243" t="s">
        <v>289</v>
      </c>
      <c r="G786" s="241"/>
      <c r="H786" s="244">
        <v>22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149</v>
      </c>
      <c r="AU786" s="250" t="s">
        <v>147</v>
      </c>
      <c r="AV786" s="14" t="s">
        <v>147</v>
      </c>
      <c r="AW786" s="14" t="s">
        <v>30</v>
      </c>
      <c r="AX786" s="14" t="s">
        <v>81</v>
      </c>
      <c r="AY786" s="250" t="s">
        <v>139</v>
      </c>
    </row>
    <row r="787" s="2" customFormat="1" ht="24.15" customHeight="1">
      <c r="A787" s="38"/>
      <c r="B787" s="39"/>
      <c r="C787" s="251" t="s">
        <v>1043</v>
      </c>
      <c r="D787" s="251" t="s">
        <v>152</v>
      </c>
      <c r="E787" s="252" t="s">
        <v>1044</v>
      </c>
      <c r="F787" s="253" t="s">
        <v>1045</v>
      </c>
      <c r="G787" s="254" t="s">
        <v>160</v>
      </c>
      <c r="H787" s="255">
        <v>22</v>
      </c>
      <c r="I787" s="256"/>
      <c r="J787" s="257">
        <f>ROUND(I787*H787,2)</f>
        <v>0</v>
      </c>
      <c r="K787" s="258"/>
      <c r="L787" s="259"/>
      <c r="M787" s="260" t="s">
        <v>1</v>
      </c>
      <c r="N787" s="261" t="s">
        <v>39</v>
      </c>
      <c r="O787" s="91"/>
      <c r="P787" s="225">
        <f>O787*H787</f>
        <v>0</v>
      </c>
      <c r="Q787" s="225">
        <v>9.0000000000000006E-05</v>
      </c>
      <c r="R787" s="225">
        <f>Q787*H787</f>
        <v>0.00198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333</v>
      </c>
      <c r="AT787" s="227" t="s">
        <v>152</v>
      </c>
      <c r="AU787" s="227" t="s">
        <v>147</v>
      </c>
      <c r="AY787" s="17" t="s">
        <v>139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147</v>
      </c>
      <c r="BK787" s="228">
        <f>ROUND(I787*H787,2)</f>
        <v>0</v>
      </c>
      <c r="BL787" s="17" t="s">
        <v>256</v>
      </c>
      <c r="BM787" s="227" t="s">
        <v>1046</v>
      </c>
    </row>
    <row r="788" s="14" customFormat="1">
      <c r="A788" s="14"/>
      <c r="B788" s="240"/>
      <c r="C788" s="241"/>
      <c r="D788" s="231" t="s">
        <v>149</v>
      </c>
      <c r="E788" s="242" t="s">
        <v>1</v>
      </c>
      <c r="F788" s="243" t="s">
        <v>289</v>
      </c>
      <c r="G788" s="241"/>
      <c r="H788" s="244">
        <v>22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149</v>
      </c>
      <c r="AU788" s="250" t="s">
        <v>147</v>
      </c>
      <c r="AV788" s="14" t="s">
        <v>147</v>
      </c>
      <c r="AW788" s="14" t="s">
        <v>30</v>
      </c>
      <c r="AX788" s="14" t="s">
        <v>81</v>
      </c>
      <c r="AY788" s="250" t="s">
        <v>139</v>
      </c>
    </row>
    <row r="789" s="2" customFormat="1" ht="21.75" customHeight="1">
      <c r="A789" s="38"/>
      <c r="B789" s="39"/>
      <c r="C789" s="215" t="s">
        <v>1047</v>
      </c>
      <c r="D789" s="215" t="s">
        <v>142</v>
      </c>
      <c r="E789" s="216" t="s">
        <v>1048</v>
      </c>
      <c r="F789" s="217" t="s">
        <v>1049</v>
      </c>
      <c r="G789" s="218" t="s">
        <v>160</v>
      </c>
      <c r="H789" s="219">
        <v>45</v>
      </c>
      <c r="I789" s="220"/>
      <c r="J789" s="221">
        <f>ROUND(I789*H789,2)</f>
        <v>0</v>
      </c>
      <c r="K789" s="222"/>
      <c r="L789" s="44"/>
      <c r="M789" s="223" t="s">
        <v>1</v>
      </c>
      <c r="N789" s="224" t="s">
        <v>39</v>
      </c>
      <c r="O789" s="91"/>
      <c r="P789" s="225">
        <f>O789*H789</f>
        <v>0</v>
      </c>
      <c r="Q789" s="225">
        <v>0</v>
      </c>
      <c r="R789" s="225">
        <f>Q789*H789</f>
        <v>0</v>
      </c>
      <c r="S789" s="225">
        <v>0</v>
      </c>
      <c r="T789" s="226">
        <f>S789*H789</f>
        <v>0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7" t="s">
        <v>256</v>
      </c>
      <c r="AT789" s="227" t="s">
        <v>142</v>
      </c>
      <c r="AU789" s="227" t="s">
        <v>147</v>
      </c>
      <c r="AY789" s="17" t="s">
        <v>139</v>
      </c>
      <c r="BE789" s="228">
        <f>IF(N789="základní",J789,0)</f>
        <v>0</v>
      </c>
      <c r="BF789" s="228">
        <f>IF(N789="snížená",J789,0)</f>
        <v>0</v>
      </c>
      <c r="BG789" s="228">
        <f>IF(N789="zákl. přenesená",J789,0)</f>
        <v>0</v>
      </c>
      <c r="BH789" s="228">
        <f>IF(N789="sníž. přenesená",J789,0)</f>
        <v>0</v>
      </c>
      <c r="BI789" s="228">
        <f>IF(N789="nulová",J789,0)</f>
        <v>0</v>
      </c>
      <c r="BJ789" s="17" t="s">
        <v>147</v>
      </c>
      <c r="BK789" s="228">
        <f>ROUND(I789*H789,2)</f>
        <v>0</v>
      </c>
      <c r="BL789" s="17" t="s">
        <v>256</v>
      </c>
      <c r="BM789" s="227" t="s">
        <v>1050</v>
      </c>
    </row>
    <row r="790" s="14" customFormat="1">
      <c r="A790" s="14"/>
      <c r="B790" s="240"/>
      <c r="C790" s="241"/>
      <c r="D790" s="231" t="s">
        <v>149</v>
      </c>
      <c r="E790" s="242" t="s">
        <v>1</v>
      </c>
      <c r="F790" s="243" t="s">
        <v>400</v>
      </c>
      <c r="G790" s="241"/>
      <c r="H790" s="244">
        <v>45</v>
      </c>
      <c r="I790" s="245"/>
      <c r="J790" s="241"/>
      <c r="K790" s="241"/>
      <c r="L790" s="246"/>
      <c r="M790" s="247"/>
      <c r="N790" s="248"/>
      <c r="O790" s="248"/>
      <c r="P790" s="248"/>
      <c r="Q790" s="248"/>
      <c r="R790" s="248"/>
      <c r="S790" s="248"/>
      <c r="T790" s="24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0" t="s">
        <v>149</v>
      </c>
      <c r="AU790" s="250" t="s">
        <v>147</v>
      </c>
      <c r="AV790" s="14" t="s">
        <v>147</v>
      </c>
      <c r="AW790" s="14" t="s">
        <v>30</v>
      </c>
      <c r="AX790" s="14" t="s">
        <v>81</v>
      </c>
      <c r="AY790" s="250" t="s">
        <v>139</v>
      </c>
    </row>
    <row r="791" s="2" customFormat="1" ht="16.5" customHeight="1">
      <c r="A791" s="38"/>
      <c r="B791" s="39"/>
      <c r="C791" s="251" t="s">
        <v>1051</v>
      </c>
      <c r="D791" s="251" t="s">
        <v>152</v>
      </c>
      <c r="E791" s="252" t="s">
        <v>1052</v>
      </c>
      <c r="F791" s="253" t="s">
        <v>1053</v>
      </c>
      <c r="G791" s="254" t="s">
        <v>160</v>
      </c>
      <c r="H791" s="255">
        <v>45</v>
      </c>
      <c r="I791" s="256"/>
      <c r="J791" s="257">
        <f>ROUND(I791*H791,2)</f>
        <v>0</v>
      </c>
      <c r="K791" s="258"/>
      <c r="L791" s="259"/>
      <c r="M791" s="260" t="s">
        <v>1</v>
      </c>
      <c r="N791" s="261" t="s">
        <v>39</v>
      </c>
      <c r="O791" s="91"/>
      <c r="P791" s="225">
        <f>O791*H791</f>
        <v>0</v>
      </c>
      <c r="Q791" s="225">
        <v>2.0000000000000002E-05</v>
      </c>
      <c r="R791" s="225">
        <f>Q791*H791</f>
        <v>0.00090000000000000008</v>
      </c>
      <c r="S791" s="225">
        <v>0</v>
      </c>
      <c r="T791" s="22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333</v>
      </c>
      <c r="AT791" s="227" t="s">
        <v>152</v>
      </c>
      <c r="AU791" s="227" t="s">
        <v>147</v>
      </c>
      <c r="AY791" s="17" t="s">
        <v>139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147</v>
      </c>
      <c r="BK791" s="228">
        <f>ROUND(I791*H791,2)</f>
        <v>0</v>
      </c>
      <c r="BL791" s="17" t="s">
        <v>256</v>
      </c>
      <c r="BM791" s="227" t="s">
        <v>1054</v>
      </c>
    </row>
    <row r="792" s="14" customFormat="1">
      <c r="A792" s="14"/>
      <c r="B792" s="240"/>
      <c r="C792" s="241"/>
      <c r="D792" s="231" t="s">
        <v>149</v>
      </c>
      <c r="E792" s="242" t="s">
        <v>1</v>
      </c>
      <c r="F792" s="243" t="s">
        <v>400</v>
      </c>
      <c r="G792" s="241"/>
      <c r="H792" s="244">
        <v>45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149</v>
      </c>
      <c r="AU792" s="250" t="s">
        <v>147</v>
      </c>
      <c r="AV792" s="14" t="s">
        <v>147</v>
      </c>
      <c r="AW792" s="14" t="s">
        <v>30</v>
      </c>
      <c r="AX792" s="14" t="s">
        <v>81</v>
      </c>
      <c r="AY792" s="250" t="s">
        <v>139</v>
      </c>
    </row>
    <row r="793" s="2" customFormat="1" ht="24.15" customHeight="1">
      <c r="A793" s="38"/>
      <c r="B793" s="39"/>
      <c r="C793" s="215" t="s">
        <v>1055</v>
      </c>
      <c r="D793" s="215" t="s">
        <v>142</v>
      </c>
      <c r="E793" s="216" t="s">
        <v>1056</v>
      </c>
      <c r="F793" s="217" t="s">
        <v>1057</v>
      </c>
      <c r="G793" s="218" t="s">
        <v>174</v>
      </c>
      <c r="H793" s="219">
        <v>238</v>
      </c>
      <c r="I793" s="220"/>
      <c r="J793" s="221">
        <f>ROUND(I793*H793,2)</f>
        <v>0</v>
      </c>
      <c r="K793" s="222"/>
      <c r="L793" s="44"/>
      <c r="M793" s="223" t="s">
        <v>1</v>
      </c>
      <c r="N793" s="224" t="s">
        <v>39</v>
      </c>
      <c r="O793" s="91"/>
      <c r="P793" s="225">
        <f>O793*H793</f>
        <v>0</v>
      </c>
      <c r="Q793" s="225">
        <v>0</v>
      </c>
      <c r="R793" s="225">
        <f>Q793*H793</f>
        <v>0</v>
      </c>
      <c r="S793" s="225">
        <v>0</v>
      </c>
      <c r="T793" s="226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7" t="s">
        <v>256</v>
      </c>
      <c r="AT793" s="227" t="s">
        <v>142</v>
      </c>
      <c r="AU793" s="227" t="s">
        <v>147</v>
      </c>
      <c r="AY793" s="17" t="s">
        <v>139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7" t="s">
        <v>147</v>
      </c>
      <c r="BK793" s="228">
        <f>ROUND(I793*H793,2)</f>
        <v>0</v>
      </c>
      <c r="BL793" s="17" t="s">
        <v>256</v>
      </c>
      <c r="BM793" s="227" t="s">
        <v>1058</v>
      </c>
    </row>
    <row r="794" s="14" customFormat="1">
      <c r="A794" s="14"/>
      <c r="B794" s="240"/>
      <c r="C794" s="241"/>
      <c r="D794" s="231" t="s">
        <v>149</v>
      </c>
      <c r="E794" s="242" t="s">
        <v>1</v>
      </c>
      <c r="F794" s="243" t="s">
        <v>1059</v>
      </c>
      <c r="G794" s="241"/>
      <c r="H794" s="244">
        <v>238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149</v>
      </c>
      <c r="AU794" s="250" t="s">
        <v>147</v>
      </c>
      <c r="AV794" s="14" t="s">
        <v>147</v>
      </c>
      <c r="AW794" s="14" t="s">
        <v>30</v>
      </c>
      <c r="AX794" s="14" t="s">
        <v>81</v>
      </c>
      <c r="AY794" s="250" t="s">
        <v>139</v>
      </c>
    </row>
    <row r="795" s="2" customFormat="1" ht="24.15" customHeight="1">
      <c r="A795" s="38"/>
      <c r="B795" s="39"/>
      <c r="C795" s="251" t="s">
        <v>1060</v>
      </c>
      <c r="D795" s="251" t="s">
        <v>152</v>
      </c>
      <c r="E795" s="252" t="s">
        <v>1061</v>
      </c>
      <c r="F795" s="253" t="s">
        <v>1062</v>
      </c>
      <c r="G795" s="254" t="s">
        <v>174</v>
      </c>
      <c r="H795" s="255">
        <v>105.59999999999999</v>
      </c>
      <c r="I795" s="256"/>
      <c r="J795" s="257">
        <f>ROUND(I795*H795,2)</f>
        <v>0</v>
      </c>
      <c r="K795" s="258"/>
      <c r="L795" s="259"/>
      <c r="M795" s="260" t="s">
        <v>1</v>
      </c>
      <c r="N795" s="261" t="s">
        <v>39</v>
      </c>
      <c r="O795" s="91"/>
      <c r="P795" s="225">
        <f>O795*H795</f>
        <v>0</v>
      </c>
      <c r="Q795" s="225">
        <v>1.0000000000000001E-05</v>
      </c>
      <c r="R795" s="225">
        <f>Q795*H795</f>
        <v>0.0010560000000000001</v>
      </c>
      <c r="S795" s="225">
        <v>0</v>
      </c>
      <c r="T795" s="226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27" t="s">
        <v>333</v>
      </c>
      <c r="AT795" s="227" t="s">
        <v>152</v>
      </c>
      <c r="AU795" s="227" t="s">
        <v>147</v>
      </c>
      <c r="AY795" s="17" t="s">
        <v>139</v>
      </c>
      <c r="BE795" s="228">
        <f>IF(N795="základní",J795,0)</f>
        <v>0</v>
      </c>
      <c r="BF795" s="228">
        <f>IF(N795="snížená",J795,0)</f>
        <v>0</v>
      </c>
      <c r="BG795" s="228">
        <f>IF(N795="zákl. přenesená",J795,0)</f>
        <v>0</v>
      </c>
      <c r="BH795" s="228">
        <f>IF(N795="sníž. přenesená",J795,0)</f>
        <v>0</v>
      </c>
      <c r="BI795" s="228">
        <f>IF(N795="nulová",J795,0)</f>
        <v>0</v>
      </c>
      <c r="BJ795" s="17" t="s">
        <v>147</v>
      </c>
      <c r="BK795" s="228">
        <f>ROUND(I795*H795,2)</f>
        <v>0</v>
      </c>
      <c r="BL795" s="17" t="s">
        <v>256</v>
      </c>
      <c r="BM795" s="227" t="s">
        <v>1063</v>
      </c>
    </row>
    <row r="796" s="13" customFormat="1">
      <c r="A796" s="13"/>
      <c r="B796" s="229"/>
      <c r="C796" s="230"/>
      <c r="D796" s="231" t="s">
        <v>149</v>
      </c>
      <c r="E796" s="232" t="s">
        <v>1</v>
      </c>
      <c r="F796" s="233" t="s">
        <v>1064</v>
      </c>
      <c r="G796" s="230"/>
      <c r="H796" s="232" t="s">
        <v>1</v>
      </c>
      <c r="I796" s="234"/>
      <c r="J796" s="230"/>
      <c r="K796" s="230"/>
      <c r="L796" s="235"/>
      <c r="M796" s="236"/>
      <c r="N796" s="237"/>
      <c r="O796" s="237"/>
      <c r="P796" s="237"/>
      <c r="Q796" s="237"/>
      <c r="R796" s="237"/>
      <c r="S796" s="237"/>
      <c r="T796" s="23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9" t="s">
        <v>149</v>
      </c>
      <c r="AU796" s="239" t="s">
        <v>147</v>
      </c>
      <c r="AV796" s="13" t="s">
        <v>81</v>
      </c>
      <c r="AW796" s="13" t="s">
        <v>30</v>
      </c>
      <c r="AX796" s="13" t="s">
        <v>73</v>
      </c>
      <c r="AY796" s="239" t="s">
        <v>139</v>
      </c>
    </row>
    <row r="797" s="13" customFormat="1">
      <c r="A797" s="13"/>
      <c r="B797" s="229"/>
      <c r="C797" s="230"/>
      <c r="D797" s="231" t="s">
        <v>149</v>
      </c>
      <c r="E797" s="232" t="s">
        <v>1</v>
      </c>
      <c r="F797" s="233" t="s">
        <v>1065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149</v>
      </c>
      <c r="AU797" s="239" t="s">
        <v>147</v>
      </c>
      <c r="AV797" s="13" t="s">
        <v>81</v>
      </c>
      <c r="AW797" s="13" t="s">
        <v>30</v>
      </c>
      <c r="AX797" s="13" t="s">
        <v>73</v>
      </c>
      <c r="AY797" s="239" t="s">
        <v>139</v>
      </c>
    </row>
    <row r="798" s="13" customFormat="1">
      <c r="A798" s="13"/>
      <c r="B798" s="229"/>
      <c r="C798" s="230"/>
      <c r="D798" s="231" t="s">
        <v>149</v>
      </c>
      <c r="E798" s="232" t="s">
        <v>1</v>
      </c>
      <c r="F798" s="233" t="s">
        <v>1066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149</v>
      </c>
      <c r="AU798" s="239" t="s">
        <v>147</v>
      </c>
      <c r="AV798" s="13" t="s">
        <v>81</v>
      </c>
      <c r="AW798" s="13" t="s">
        <v>30</v>
      </c>
      <c r="AX798" s="13" t="s">
        <v>73</v>
      </c>
      <c r="AY798" s="239" t="s">
        <v>139</v>
      </c>
    </row>
    <row r="799" s="14" customFormat="1">
      <c r="A799" s="14"/>
      <c r="B799" s="240"/>
      <c r="C799" s="241"/>
      <c r="D799" s="231" t="s">
        <v>149</v>
      </c>
      <c r="E799" s="242" t="s">
        <v>1</v>
      </c>
      <c r="F799" s="243" t="s">
        <v>240</v>
      </c>
      <c r="G799" s="241"/>
      <c r="H799" s="244">
        <v>14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149</v>
      </c>
      <c r="AU799" s="250" t="s">
        <v>147</v>
      </c>
      <c r="AV799" s="14" t="s">
        <v>147</v>
      </c>
      <c r="AW799" s="14" t="s">
        <v>30</v>
      </c>
      <c r="AX799" s="14" t="s">
        <v>73</v>
      </c>
      <c r="AY799" s="250" t="s">
        <v>139</v>
      </c>
    </row>
    <row r="800" s="13" customFormat="1">
      <c r="A800" s="13"/>
      <c r="B800" s="229"/>
      <c r="C800" s="230"/>
      <c r="D800" s="231" t="s">
        <v>149</v>
      </c>
      <c r="E800" s="232" t="s">
        <v>1</v>
      </c>
      <c r="F800" s="233" t="s">
        <v>384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149</v>
      </c>
      <c r="AU800" s="239" t="s">
        <v>147</v>
      </c>
      <c r="AV800" s="13" t="s">
        <v>81</v>
      </c>
      <c r="AW800" s="13" t="s">
        <v>30</v>
      </c>
      <c r="AX800" s="13" t="s">
        <v>73</v>
      </c>
      <c r="AY800" s="239" t="s">
        <v>139</v>
      </c>
    </row>
    <row r="801" s="14" customFormat="1">
      <c r="A801" s="14"/>
      <c r="B801" s="240"/>
      <c r="C801" s="241"/>
      <c r="D801" s="231" t="s">
        <v>149</v>
      </c>
      <c r="E801" s="242" t="s">
        <v>1</v>
      </c>
      <c r="F801" s="243" t="s">
        <v>256</v>
      </c>
      <c r="G801" s="241"/>
      <c r="H801" s="244">
        <v>16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149</v>
      </c>
      <c r="AU801" s="250" t="s">
        <v>147</v>
      </c>
      <c r="AV801" s="14" t="s">
        <v>147</v>
      </c>
      <c r="AW801" s="14" t="s">
        <v>30</v>
      </c>
      <c r="AX801" s="14" t="s">
        <v>73</v>
      </c>
      <c r="AY801" s="250" t="s">
        <v>139</v>
      </c>
    </row>
    <row r="802" s="13" customFormat="1">
      <c r="A802" s="13"/>
      <c r="B802" s="229"/>
      <c r="C802" s="230"/>
      <c r="D802" s="231" t="s">
        <v>149</v>
      </c>
      <c r="E802" s="232" t="s">
        <v>1</v>
      </c>
      <c r="F802" s="233" t="s">
        <v>969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149</v>
      </c>
      <c r="AU802" s="239" t="s">
        <v>147</v>
      </c>
      <c r="AV802" s="13" t="s">
        <v>81</v>
      </c>
      <c r="AW802" s="13" t="s">
        <v>30</v>
      </c>
      <c r="AX802" s="13" t="s">
        <v>73</v>
      </c>
      <c r="AY802" s="239" t="s">
        <v>139</v>
      </c>
    </row>
    <row r="803" s="14" customFormat="1">
      <c r="A803" s="14"/>
      <c r="B803" s="240"/>
      <c r="C803" s="241"/>
      <c r="D803" s="231" t="s">
        <v>149</v>
      </c>
      <c r="E803" s="242" t="s">
        <v>1</v>
      </c>
      <c r="F803" s="243" t="s">
        <v>279</v>
      </c>
      <c r="G803" s="241"/>
      <c r="H803" s="244">
        <v>20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149</v>
      </c>
      <c r="AU803" s="250" t="s">
        <v>147</v>
      </c>
      <c r="AV803" s="14" t="s">
        <v>147</v>
      </c>
      <c r="AW803" s="14" t="s">
        <v>30</v>
      </c>
      <c r="AX803" s="14" t="s">
        <v>73</v>
      </c>
      <c r="AY803" s="250" t="s">
        <v>139</v>
      </c>
    </row>
    <row r="804" s="13" customFormat="1">
      <c r="A804" s="13"/>
      <c r="B804" s="229"/>
      <c r="C804" s="230"/>
      <c r="D804" s="231" t="s">
        <v>149</v>
      </c>
      <c r="E804" s="232" t="s">
        <v>1</v>
      </c>
      <c r="F804" s="233" t="s">
        <v>1067</v>
      </c>
      <c r="G804" s="230"/>
      <c r="H804" s="232" t="s">
        <v>1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149</v>
      </c>
      <c r="AU804" s="239" t="s">
        <v>147</v>
      </c>
      <c r="AV804" s="13" t="s">
        <v>81</v>
      </c>
      <c r="AW804" s="13" t="s">
        <v>30</v>
      </c>
      <c r="AX804" s="13" t="s">
        <v>73</v>
      </c>
      <c r="AY804" s="239" t="s">
        <v>139</v>
      </c>
    </row>
    <row r="805" s="13" customFormat="1">
      <c r="A805" s="13"/>
      <c r="B805" s="229"/>
      <c r="C805" s="230"/>
      <c r="D805" s="231" t="s">
        <v>149</v>
      </c>
      <c r="E805" s="232" t="s">
        <v>1</v>
      </c>
      <c r="F805" s="233" t="s">
        <v>967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149</v>
      </c>
      <c r="AU805" s="239" t="s">
        <v>147</v>
      </c>
      <c r="AV805" s="13" t="s">
        <v>81</v>
      </c>
      <c r="AW805" s="13" t="s">
        <v>30</v>
      </c>
      <c r="AX805" s="13" t="s">
        <v>73</v>
      </c>
      <c r="AY805" s="239" t="s">
        <v>139</v>
      </c>
    </row>
    <row r="806" s="14" customFormat="1">
      <c r="A806" s="14"/>
      <c r="B806" s="240"/>
      <c r="C806" s="241"/>
      <c r="D806" s="231" t="s">
        <v>149</v>
      </c>
      <c r="E806" s="242" t="s">
        <v>1</v>
      </c>
      <c r="F806" s="243" t="s">
        <v>207</v>
      </c>
      <c r="G806" s="241"/>
      <c r="H806" s="244">
        <v>10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149</v>
      </c>
      <c r="AU806" s="250" t="s">
        <v>147</v>
      </c>
      <c r="AV806" s="14" t="s">
        <v>147</v>
      </c>
      <c r="AW806" s="14" t="s">
        <v>30</v>
      </c>
      <c r="AX806" s="14" t="s">
        <v>73</v>
      </c>
      <c r="AY806" s="250" t="s">
        <v>139</v>
      </c>
    </row>
    <row r="807" s="13" customFormat="1">
      <c r="A807" s="13"/>
      <c r="B807" s="229"/>
      <c r="C807" s="230"/>
      <c r="D807" s="231" t="s">
        <v>149</v>
      </c>
      <c r="E807" s="232" t="s">
        <v>1</v>
      </c>
      <c r="F807" s="233" t="s">
        <v>1068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149</v>
      </c>
      <c r="AU807" s="239" t="s">
        <v>147</v>
      </c>
      <c r="AV807" s="13" t="s">
        <v>81</v>
      </c>
      <c r="AW807" s="13" t="s">
        <v>30</v>
      </c>
      <c r="AX807" s="13" t="s">
        <v>73</v>
      </c>
      <c r="AY807" s="239" t="s">
        <v>139</v>
      </c>
    </row>
    <row r="808" s="14" customFormat="1">
      <c r="A808" s="14"/>
      <c r="B808" s="240"/>
      <c r="C808" s="241"/>
      <c r="D808" s="231" t="s">
        <v>149</v>
      </c>
      <c r="E808" s="242" t="s">
        <v>1</v>
      </c>
      <c r="F808" s="243" t="s">
        <v>250</v>
      </c>
      <c r="G808" s="241"/>
      <c r="H808" s="244">
        <v>15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149</v>
      </c>
      <c r="AU808" s="250" t="s">
        <v>147</v>
      </c>
      <c r="AV808" s="14" t="s">
        <v>147</v>
      </c>
      <c r="AW808" s="14" t="s">
        <v>30</v>
      </c>
      <c r="AX808" s="14" t="s">
        <v>73</v>
      </c>
      <c r="AY808" s="250" t="s">
        <v>139</v>
      </c>
    </row>
    <row r="809" s="13" customFormat="1">
      <c r="A809" s="13"/>
      <c r="B809" s="229"/>
      <c r="C809" s="230"/>
      <c r="D809" s="231" t="s">
        <v>149</v>
      </c>
      <c r="E809" s="232" t="s">
        <v>1</v>
      </c>
      <c r="F809" s="233" t="s">
        <v>1069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149</v>
      </c>
      <c r="AU809" s="239" t="s">
        <v>147</v>
      </c>
      <c r="AV809" s="13" t="s">
        <v>81</v>
      </c>
      <c r="AW809" s="13" t="s">
        <v>30</v>
      </c>
      <c r="AX809" s="13" t="s">
        <v>73</v>
      </c>
      <c r="AY809" s="239" t="s">
        <v>139</v>
      </c>
    </row>
    <row r="810" s="14" customFormat="1">
      <c r="A810" s="14"/>
      <c r="B810" s="240"/>
      <c r="C810" s="241"/>
      <c r="D810" s="231" t="s">
        <v>149</v>
      </c>
      <c r="E810" s="242" t="s">
        <v>1</v>
      </c>
      <c r="F810" s="243" t="s">
        <v>236</v>
      </c>
      <c r="G810" s="241"/>
      <c r="H810" s="244">
        <v>13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149</v>
      </c>
      <c r="AU810" s="250" t="s">
        <v>147</v>
      </c>
      <c r="AV810" s="14" t="s">
        <v>147</v>
      </c>
      <c r="AW810" s="14" t="s">
        <v>30</v>
      </c>
      <c r="AX810" s="14" t="s">
        <v>73</v>
      </c>
      <c r="AY810" s="250" t="s">
        <v>139</v>
      </c>
    </row>
    <row r="811" s="15" customFormat="1">
      <c r="A811" s="15"/>
      <c r="B811" s="262"/>
      <c r="C811" s="263"/>
      <c r="D811" s="231" t="s">
        <v>149</v>
      </c>
      <c r="E811" s="264" t="s">
        <v>1</v>
      </c>
      <c r="F811" s="265" t="s">
        <v>170</v>
      </c>
      <c r="G811" s="263"/>
      <c r="H811" s="266">
        <v>88</v>
      </c>
      <c r="I811" s="267"/>
      <c r="J811" s="263"/>
      <c r="K811" s="263"/>
      <c r="L811" s="268"/>
      <c r="M811" s="269"/>
      <c r="N811" s="270"/>
      <c r="O811" s="270"/>
      <c r="P811" s="270"/>
      <c r="Q811" s="270"/>
      <c r="R811" s="270"/>
      <c r="S811" s="270"/>
      <c r="T811" s="271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T811" s="272" t="s">
        <v>149</v>
      </c>
      <c r="AU811" s="272" t="s">
        <v>147</v>
      </c>
      <c r="AV811" s="15" t="s">
        <v>146</v>
      </c>
      <c r="AW811" s="15" t="s">
        <v>30</v>
      </c>
      <c r="AX811" s="15" t="s">
        <v>81</v>
      </c>
      <c r="AY811" s="272" t="s">
        <v>139</v>
      </c>
    </row>
    <row r="812" s="14" customFormat="1">
      <c r="A812" s="14"/>
      <c r="B812" s="240"/>
      <c r="C812" s="241"/>
      <c r="D812" s="231" t="s">
        <v>149</v>
      </c>
      <c r="E812" s="241"/>
      <c r="F812" s="243" t="s">
        <v>1070</v>
      </c>
      <c r="G812" s="241"/>
      <c r="H812" s="244">
        <v>105.59999999999999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149</v>
      </c>
      <c r="AU812" s="250" t="s">
        <v>147</v>
      </c>
      <c r="AV812" s="14" t="s">
        <v>147</v>
      </c>
      <c r="AW812" s="14" t="s">
        <v>4</v>
      </c>
      <c r="AX812" s="14" t="s">
        <v>81</v>
      </c>
      <c r="AY812" s="250" t="s">
        <v>139</v>
      </c>
    </row>
    <row r="813" s="2" customFormat="1" ht="24.15" customHeight="1">
      <c r="A813" s="38"/>
      <c r="B813" s="39"/>
      <c r="C813" s="251" t="s">
        <v>1071</v>
      </c>
      <c r="D813" s="251" t="s">
        <v>152</v>
      </c>
      <c r="E813" s="252" t="s">
        <v>1072</v>
      </c>
      <c r="F813" s="253" t="s">
        <v>1073</v>
      </c>
      <c r="G813" s="254" t="s">
        <v>174</v>
      </c>
      <c r="H813" s="255">
        <v>180</v>
      </c>
      <c r="I813" s="256"/>
      <c r="J813" s="257">
        <f>ROUND(I813*H813,2)</f>
        <v>0</v>
      </c>
      <c r="K813" s="258"/>
      <c r="L813" s="259"/>
      <c r="M813" s="260" t="s">
        <v>1</v>
      </c>
      <c r="N813" s="261" t="s">
        <v>39</v>
      </c>
      <c r="O813" s="91"/>
      <c r="P813" s="225">
        <f>O813*H813</f>
        <v>0</v>
      </c>
      <c r="Q813" s="225">
        <v>1.0000000000000001E-05</v>
      </c>
      <c r="R813" s="225">
        <f>Q813*H813</f>
        <v>0.0018000000000000002</v>
      </c>
      <c r="S813" s="225">
        <v>0</v>
      </c>
      <c r="T813" s="226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7" t="s">
        <v>333</v>
      </c>
      <c r="AT813" s="227" t="s">
        <v>152</v>
      </c>
      <c r="AU813" s="227" t="s">
        <v>147</v>
      </c>
      <c r="AY813" s="17" t="s">
        <v>139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7" t="s">
        <v>147</v>
      </c>
      <c r="BK813" s="228">
        <f>ROUND(I813*H813,2)</f>
        <v>0</v>
      </c>
      <c r="BL813" s="17" t="s">
        <v>256</v>
      </c>
      <c r="BM813" s="227" t="s">
        <v>1074</v>
      </c>
    </row>
    <row r="814" s="13" customFormat="1">
      <c r="A814" s="13"/>
      <c r="B814" s="229"/>
      <c r="C814" s="230"/>
      <c r="D814" s="231" t="s">
        <v>149</v>
      </c>
      <c r="E814" s="232" t="s">
        <v>1</v>
      </c>
      <c r="F814" s="233" t="s">
        <v>1075</v>
      </c>
      <c r="G814" s="230"/>
      <c r="H814" s="232" t="s">
        <v>1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149</v>
      </c>
      <c r="AU814" s="239" t="s">
        <v>147</v>
      </c>
      <c r="AV814" s="13" t="s">
        <v>81</v>
      </c>
      <c r="AW814" s="13" t="s">
        <v>30</v>
      </c>
      <c r="AX814" s="13" t="s">
        <v>73</v>
      </c>
      <c r="AY814" s="239" t="s">
        <v>139</v>
      </c>
    </row>
    <row r="815" s="13" customFormat="1">
      <c r="A815" s="13"/>
      <c r="B815" s="229"/>
      <c r="C815" s="230"/>
      <c r="D815" s="231" t="s">
        <v>149</v>
      </c>
      <c r="E815" s="232" t="s">
        <v>1</v>
      </c>
      <c r="F815" s="233" t="s">
        <v>1076</v>
      </c>
      <c r="G815" s="230"/>
      <c r="H815" s="232" t="s">
        <v>1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9" t="s">
        <v>149</v>
      </c>
      <c r="AU815" s="239" t="s">
        <v>147</v>
      </c>
      <c r="AV815" s="13" t="s">
        <v>81</v>
      </c>
      <c r="AW815" s="13" t="s">
        <v>30</v>
      </c>
      <c r="AX815" s="13" t="s">
        <v>73</v>
      </c>
      <c r="AY815" s="239" t="s">
        <v>139</v>
      </c>
    </row>
    <row r="816" s="14" customFormat="1">
      <c r="A816" s="14"/>
      <c r="B816" s="240"/>
      <c r="C816" s="241"/>
      <c r="D816" s="231" t="s">
        <v>149</v>
      </c>
      <c r="E816" s="242" t="s">
        <v>1</v>
      </c>
      <c r="F816" s="243" t="s">
        <v>8</v>
      </c>
      <c r="G816" s="241"/>
      <c r="H816" s="244">
        <v>12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0" t="s">
        <v>149</v>
      </c>
      <c r="AU816" s="250" t="s">
        <v>147</v>
      </c>
      <c r="AV816" s="14" t="s">
        <v>147</v>
      </c>
      <c r="AW816" s="14" t="s">
        <v>30</v>
      </c>
      <c r="AX816" s="14" t="s">
        <v>73</v>
      </c>
      <c r="AY816" s="250" t="s">
        <v>139</v>
      </c>
    </row>
    <row r="817" s="13" customFormat="1">
      <c r="A817" s="13"/>
      <c r="B817" s="229"/>
      <c r="C817" s="230"/>
      <c r="D817" s="231" t="s">
        <v>149</v>
      </c>
      <c r="E817" s="232" t="s">
        <v>1</v>
      </c>
      <c r="F817" s="233" t="s">
        <v>1077</v>
      </c>
      <c r="G817" s="230"/>
      <c r="H817" s="232" t="s">
        <v>1</v>
      </c>
      <c r="I817" s="234"/>
      <c r="J817" s="230"/>
      <c r="K817" s="230"/>
      <c r="L817" s="235"/>
      <c r="M817" s="236"/>
      <c r="N817" s="237"/>
      <c r="O817" s="237"/>
      <c r="P817" s="237"/>
      <c r="Q817" s="237"/>
      <c r="R817" s="237"/>
      <c r="S817" s="237"/>
      <c r="T817" s="23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9" t="s">
        <v>149</v>
      </c>
      <c r="AU817" s="239" t="s">
        <v>147</v>
      </c>
      <c r="AV817" s="13" t="s">
        <v>81</v>
      </c>
      <c r="AW817" s="13" t="s">
        <v>30</v>
      </c>
      <c r="AX817" s="13" t="s">
        <v>73</v>
      </c>
      <c r="AY817" s="239" t="s">
        <v>139</v>
      </c>
    </row>
    <row r="818" s="14" customFormat="1">
      <c r="A818" s="14"/>
      <c r="B818" s="240"/>
      <c r="C818" s="241"/>
      <c r="D818" s="231" t="s">
        <v>149</v>
      </c>
      <c r="E818" s="242" t="s">
        <v>1</v>
      </c>
      <c r="F818" s="243" t="s">
        <v>217</v>
      </c>
      <c r="G818" s="241"/>
      <c r="H818" s="244">
        <v>11</v>
      </c>
      <c r="I818" s="245"/>
      <c r="J818" s="241"/>
      <c r="K818" s="241"/>
      <c r="L818" s="246"/>
      <c r="M818" s="247"/>
      <c r="N818" s="248"/>
      <c r="O818" s="248"/>
      <c r="P818" s="248"/>
      <c r="Q818" s="248"/>
      <c r="R818" s="248"/>
      <c r="S818" s="248"/>
      <c r="T818" s="24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0" t="s">
        <v>149</v>
      </c>
      <c r="AU818" s="250" t="s">
        <v>147</v>
      </c>
      <c r="AV818" s="14" t="s">
        <v>147</v>
      </c>
      <c r="AW818" s="14" t="s">
        <v>30</v>
      </c>
      <c r="AX818" s="14" t="s">
        <v>73</v>
      </c>
      <c r="AY818" s="250" t="s">
        <v>139</v>
      </c>
    </row>
    <row r="819" s="13" customFormat="1">
      <c r="A819" s="13"/>
      <c r="B819" s="229"/>
      <c r="C819" s="230"/>
      <c r="D819" s="231" t="s">
        <v>149</v>
      </c>
      <c r="E819" s="232" t="s">
        <v>1</v>
      </c>
      <c r="F819" s="233" t="s">
        <v>1078</v>
      </c>
      <c r="G819" s="230"/>
      <c r="H819" s="232" t="s">
        <v>1</v>
      </c>
      <c r="I819" s="234"/>
      <c r="J819" s="230"/>
      <c r="K819" s="230"/>
      <c r="L819" s="235"/>
      <c r="M819" s="236"/>
      <c r="N819" s="237"/>
      <c r="O819" s="237"/>
      <c r="P819" s="237"/>
      <c r="Q819" s="237"/>
      <c r="R819" s="237"/>
      <c r="S819" s="237"/>
      <c r="T819" s="23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9" t="s">
        <v>149</v>
      </c>
      <c r="AU819" s="239" t="s">
        <v>147</v>
      </c>
      <c r="AV819" s="13" t="s">
        <v>81</v>
      </c>
      <c r="AW819" s="13" t="s">
        <v>30</v>
      </c>
      <c r="AX819" s="13" t="s">
        <v>73</v>
      </c>
      <c r="AY819" s="239" t="s">
        <v>139</v>
      </c>
    </row>
    <row r="820" s="14" customFormat="1">
      <c r="A820" s="14"/>
      <c r="B820" s="240"/>
      <c r="C820" s="241"/>
      <c r="D820" s="231" t="s">
        <v>149</v>
      </c>
      <c r="E820" s="242" t="s">
        <v>1</v>
      </c>
      <c r="F820" s="243" t="s">
        <v>217</v>
      </c>
      <c r="G820" s="241"/>
      <c r="H820" s="244">
        <v>11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149</v>
      </c>
      <c r="AU820" s="250" t="s">
        <v>147</v>
      </c>
      <c r="AV820" s="14" t="s">
        <v>147</v>
      </c>
      <c r="AW820" s="14" t="s">
        <v>30</v>
      </c>
      <c r="AX820" s="14" t="s">
        <v>73</v>
      </c>
      <c r="AY820" s="250" t="s">
        <v>139</v>
      </c>
    </row>
    <row r="821" s="13" customFormat="1">
      <c r="A821" s="13"/>
      <c r="B821" s="229"/>
      <c r="C821" s="230"/>
      <c r="D821" s="231" t="s">
        <v>149</v>
      </c>
      <c r="E821" s="232" t="s">
        <v>1</v>
      </c>
      <c r="F821" s="233" t="s">
        <v>1079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149</v>
      </c>
      <c r="AU821" s="239" t="s">
        <v>147</v>
      </c>
      <c r="AV821" s="13" t="s">
        <v>81</v>
      </c>
      <c r="AW821" s="13" t="s">
        <v>30</v>
      </c>
      <c r="AX821" s="13" t="s">
        <v>73</v>
      </c>
      <c r="AY821" s="239" t="s">
        <v>139</v>
      </c>
    </row>
    <row r="822" s="14" customFormat="1">
      <c r="A822" s="14"/>
      <c r="B822" s="240"/>
      <c r="C822" s="241"/>
      <c r="D822" s="231" t="s">
        <v>149</v>
      </c>
      <c r="E822" s="242" t="s">
        <v>1</v>
      </c>
      <c r="F822" s="243" t="s">
        <v>217</v>
      </c>
      <c r="G822" s="241"/>
      <c r="H822" s="244">
        <v>11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149</v>
      </c>
      <c r="AU822" s="250" t="s">
        <v>147</v>
      </c>
      <c r="AV822" s="14" t="s">
        <v>147</v>
      </c>
      <c r="AW822" s="14" t="s">
        <v>30</v>
      </c>
      <c r="AX822" s="14" t="s">
        <v>73</v>
      </c>
      <c r="AY822" s="250" t="s">
        <v>139</v>
      </c>
    </row>
    <row r="823" s="13" customFormat="1">
      <c r="A823" s="13"/>
      <c r="B823" s="229"/>
      <c r="C823" s="230"/>
      <c r="D823" s="231" t="s">
        <v>149</v>
      </c>
      <c r="E823" s="232" t="s">
        <v>1</v>
      </c>
      <c r="F823" s="233" t="s">
        <v>1080</v>
      </c>
      <c r="G823" s="230"/>
      <c r="H823" s="232" t="s">
        <v>1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9" t="s">
        <v>149</v>
      </c>
      <c r="AU823" s="239" t="s">
        <v>147</v>
      </c>
      <c r="AV823" s="13" t="s">
        <v>81</v>
      </c>
      <c r="AW823" s="13" t="s">
        <v>30</v>
      </c>
      <c r="AX823" s="13" t="s">
        <v>73</v>
      </c>
      <c r="AY823" s="239" t="s">
        <v>139</v>
      </c>
    </row>
    <row r="824" s="14" customFormat="1">
      <c r="A824" s="14"/>
      <c r="B824" s="240"/>
      <c r="C824" s="241"/>
      <c r="D824" s="231" t="s">
        <v>149</v>
      </c>
      <c r="E824" s="242" t="s">
        <v>1</v>
      </c>
      <c r="F824" s="243" t="s">
        <v>183</v>
      </c>
      <c r="G824" s="241"/>
      <c r="H824" s="244">
        <v>7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149</v>
      </c>
      <c r="AU824" s="250" t="s">
        <v>147</v>
      </c>
      <c r="AV824" s="14" t="s">
        <v>147</v>
      </c>
      <c r="AW824" s="14" t="s">
        <v>30</v>
      </c>
      <c r="AX824" s="14" t="s">
        <v>73</v>
      </c>
      <c r="AY824" s="250" t="s">
        <v>139</v>
      </c>
    </row>
    <row r="825" s="13" customFormat="1">
      <c r="A825" s="13"/>
      <c r="B825" s="229"/>
      <c r="C825" s="230"/>
      <c r="D825" s="231" t="s">
        <v>149</v>
      </c>
      <c r="E825" s="232" t="s">
        <v>1</v>
      </c>
      <c r="F825" s="233" t="s">
        <v>1081</v>
      </c>
      <c r="G825" s="230"/>
      <c r="H825" s="232" t="s">
        <v>1</v>
      </c>
      <c r="I825" s="234"/>
      <c r="J825" s="230"/>
      <c r="K825" s="230"/>
      <c r="L825" s="235"/>
      <c r="M825" s="236"/>
      <c r="N825" s="237"/>
      <c r="O825" s="237"/>
      <c r="P825" s="237"/>
      <c r="Q825" s="237"/>
      <c r="R825" s="237"/>
      <c r="S825" s="237"/>
      <c r="T825" s="23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9" t="s">
        <v>149</v>
      </c>
      <c r="AU825" s="239" t="s">
        <v>147</v>
      </c>
      <c r="AV825" s="13" t="s">
        <v>81</v>
      </c>
      <c r="AW825" s="13" t="s">
        <v>30</v>
      </c>
      <c r="AX825" s="13" t="s">
        <v>73</v>
      </c>
      <c r="AY825" s="239" t="s">
        <v>139</v>
      </c>
    </row>
    <row r="826" s="13" customFormat="1">
      <c r="A826" s="13"/>
      <c r="B826" s="229"/>
      <c r="C826" s="230"/>
      <c r="D826" s="231" t="s">
        <v>149</v>
      </c>
      <c r="E826" s="232" t="s">
        <v>1</v>
      </c>
      <c r="F826" s="233" t="s">
        <v>1066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149</v>
      </c>
      <c r="AU826" s="239" t="s">
        <v>147</v>
      </c>
      <c r="AV826" s="13" t="s">
        <v>81</v>
      </c>
      <c r="AW826" s="13" t="s">
        <v>30</v>
      </c>
      <c r="AX826" s="13" t="s">
        <v>73</v>
      </c>
      <c r="AY826" s="239" t="s">
        <v>139</v>
      </c>
    </row>
    <row r="827" s="14" customFormat="1">
      <c r="A827" s="14"/>
      <c r="B827" s="240"/>
      <c r="C827" s="241"/>
      <c r="D827" s="231" t="s">
        <v>149</v>
      </c>
      <c r="E827" s="242" t="s">
        <v>1</v>
      </c>
      <c r="F827" s="243" t="s">
        <v>146</v>
      </c>
      <c r="G827" s="241"/>
      <c r="H827" s="244">
        <v>4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149</v>
      </c>
      <c r="AU827" s="250" t="s">
        <v>147</v>
      </c>
      <c r="AV827" s="14" t="s">
        <v>147</v>
      </c>
      <c r="AW827" s="14" t="s">
        <v>30</v>
      </c>
      <c r="AX827" s="14" t="s">
        <v>73</v>
      </c>
      <c r="AY827" s="250" t="s">
        <v>139</v>
      </c>
    </row>
    <row r="828" s="13" customFormat="1">
      <c r="A828" s="13"/>
      <c r="B828" s="229"/>
      <c r="C828" s="230"/>
      <c r="D828" s="231" t="s">
        <v>149</v>
      </c>
      <c r="E828" s="232" t="s">
        <v>1</v>
      </c>
      <c r="F828" s="233" t="s">
        <v>384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149</v>
      </c>
      <c r="AU828" s="239" t="s">
        <v>147</v>
      </c>
      <c r="AV828" s="13" t="s">
        <v>81</v>
      </c>
      <c r="AW828" s="13" t="s">
        <v>30</v>
      </c>
      <c r="AX828" s="13" t="s">
        <v>73</v>
      </c>
      <c r="AY828" s="239" t="s">
        <v>139</v>
      </c>
    </row>
    <row r="829" s="14" customFormat="1">
      <c r="A829" s="14"/>
      <c r="B829" s="240"/>
      <c r="C829" s="241"/>
      <c r="D829" s="231" t="s">
        <v>149</v>
      </c>
      <c r="E829" s="242" t="s">
        <v>1</v>
      </c>
      <c r="F829" s="243" t="s">
        <v>309</v>
      </c>
      <c r="G829" s="241"/>
      <c r="H829" s="244">
        <v>26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149</v>
      </c>
      <c r="AU829" s="250" t="s">
        <v>147</v>
      </c>
      <c r="AV829" s="14" t="s">
        <v>147</v>
      </c>
      <c r="AW829" s="14" t="s">
        <v>30</v>
      </c>
      <c r="AX829" s="14" t="s">
        <v>73</v>
      </c>
      <c r="AY829" s="250" t="s">
        <v>139</v>
      </c>
    </row>
    <row r="830" s="13" customFormat="1">
      <c r="A830" s="13"/>
      <c r="B830" s="229"/>
      <c r="C830" s="230"/>
      <c r="D830" s="231" t="s">
        <v>149</v>
      </c>
      <c r="E830" s="232" t="s">
        <v>1</v>
      </c>
      <c r="F830" s="233" t="s">
        <v>969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149</v>
      </c>
      <c r="AU830" s="239" t="s">
        <v>147</v>
      </c>
      <c r="AV830" s="13" t="s">
        <v>81</v>
      </c>
      <c r="AW830" s="13" t="s">
        <v>30</v>
      </c>
      <c r="AX830" s="13" t="s">
        <v>73</v>
      </c>
      <c r="AY830" s="239" t="s">
        <v>139</v>
      </c>
    </row>
    <row r="831" s="14" customFormat="1">
      <c r="A831" s="14"/>
      <c r="B831" s="240"/>
      <c r="C831" s="241"/>
      <c r="D831" s="231" t="s">
        <v>149</v>
      </c>
      <c r="E831" s="242" t="s">
        <v>1</v>
      </c>
      <c r="F831" s="243" t="s">
        <v>317</v>
      </c>
      <c r="G831" s="241"/>
      <c r="H831" s="244">
        <v>28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149</v>
      </c>
      <c r="AU831" s="250" t="s">
        <v>147</v>
      </c>
      <c r="AV831" s="14" t="s">
        <v>147</v>
      </c>
      <c r="AW831" s="14" t="s">
        <v>30</v>
      </c>
      <c r="AX831" s="14" t="s">
        <v>73</v>
      </c>
      <c r="AY831" s="250" t="s">
        <v>139</v>
      </c>
    </row>
    <row r="832" s="13" customFormat="1">
      <c r="A832" s="13"/>
      <c r="B832" s="229"/>
      <c r="C832" s="230"/>
      <c r="D832" s="231" t="s">
        <v>149</v>
      </c>
      <c r="E832" s="232" t="s">
        <v>1</v>
      </c>
      <c r="F832" s="233" t="s">
        <v>1082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149</v>
      </c>
      <c r="AU832" s="239" t="s">
        <v>147</v>
      </c>
      <c r="AV832" s="13" t="s">
        <v>81</v>
      </c>
      <c r="AW832" s="13" t="s">
        <v>30</v>
      </c>
      <c r="AX832" s="13" t="s">
        <v>73</v>
      </c>
      <c r="AY832" s="239" t="s">
        <v>139</v>
      </c>
    </row>
    <row r="833" s="13" customFormat="1">
      <c r="A833" s="13"/>
      <c r="B833" s="229"/>
      <c r="C833" s="230"/>
      <c r="D833" s="231" t="s">
        <v>149</v>
      </c>
      <c r="E833" s="232" t="s">
        <v>1</v>
      </c>
      <c r="F833" s="233" t="s">
        <v>967</v>
      </c>
      <c r="G833" s="230"/>
      <c r="H833" s="232" t="s">
        <v>1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9" t="s">
        <v>149</v>
      </c>
      <c r="AU833" s="239" t="s">
        <v>147</v>
      </c>
      <c r="AV833" s="13" t="s">
        <v>81</v>
      </c>
      <c r="AW833" s="13" t="s">
        <v>30</v>
      </c>
      <c r="AX833" s="13" t="s">
        <v>73</v>
      </c>
      <c r="AY833" s="239" t="s">
        <v>139</v>
      </c>
    </row>
    <row r="834" s="14" customFormat="1">
      <c r="A834" s="14"/>
      <c r="B834" s="240"/>
      <c r="C834" s="241"/>
      <c r="D834" s="231" t="s">
        <v>149</v>
      </c>
      <c r="E834" s="242" t="s">
        <v>1</v>
      </c>
      <c r="F834" s="243" t="s">
        <v>293</v>
      </c>
      <c r="G834" s="241"/>
      <c r="H834" s="244">
        <v>23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0" t="s">
        <v>149</v>
      </c>
      <c r="AU834" s="250" t="s">
        <v>147</v>
      </c>
      <c r="AV834" s="14" t="s">
        <v>147</v>
      </c>
      <c r="AW834" s="14" t="s">
        <v>30</v>
      </c>
      <c r="AX834" s="14" t="s">
        <v>73</v>
      </c>
      <c r="AY834" s="250" t="s">
        <v>139</v>
      </c>
    </row>
    <row r="835" s="13" customFormat="1">
      <c r="A835" s="13"/>
      <c r="B835" s="229"/>
      <c r="C835" s="230"/>
      <c r="D835" s="231" t="s">
        <v>149</v>
      </c>
      <c r="E835" s="232" t="s">
        <v>1</v>
      </c>
      <c r="F835" s="233" t="s">
        <v>228</v>
      </c>
      <c r="G835" s="230"/>
      <c r="H835" s="232" t="s">
        <v>1</v>
      </c>
      <c r="I835" s="234"/>
      <c r="J835" s="230"/>
      <c r="K835" s="230"/>
      <c r="L835" s="235"/>
      <c r="M835" s="236"/>
      <c r="N835" s="237"/>
      <c r="O835" s="237"/>
      <c r="P835" s="237"/>
      <c r="Q835" s="237"/>
      <c r="R835" s="237"/>
      <c r="S835" s="237"/>
      <c r="T835" s="23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9" t="s">
        <v>149</v>
      </c>
      <c r="AU835" s="239" t="s">
        <v>147</v>
      </c>
      <c r="AV835" s="13" t="s">
        <v>81</v>
      </c>
      <c r="AW835" s="13" t="s">
        <v>30</v>
      </c>
      <c r="AX835" s="13" t="s">
        <v>73</v>
      </c>
      <c r="AY835" s="239" t="s">
        <v>139</v>
      </c>
    </row>
    <row r="836" s="14" customFormat="1">
      <c r="A836" s="14"/>
      <c r="B836" s="240"/>
      <c r="C836" s="241"/>
      <c r="D836" s="231" t="s">
        <v>149</v>
      </c>
      <c r="E836" s="242" t="s">
        <v>1</v>
      </c>
      <c r="F836" s="243" t="s">
        <v>217</v>
      </c>
      <c r="G836" s="241"/>
      <c r="H836" s="244">
        <v>11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0" t="s">
        <v>149</v>
      </c>
      <c r="AU836" s="250" t="s">
        <v>147</v>
      </c>
      <c r="AV836" s="14" t="s">
        <v>147</v>
      </c>
      <c r="AW836" s="14" t="s">
        <v>30</v>
      </c>
      <c r="AX836" s="14" t="s">
        <v>73</v>
      </c>
      <c r="AY836" s="250" t="s">
        <v>139</v>
      </c>
    </row>
    <row r="837" s="13" customFormat="1">
      <c r="A837" s="13"/>
      <c r="B837" s="229"/>
      <c r="C837" s="230"/>
      <c r="D837" s="231" t="s">
        <v>149</v>
      </c>
      <c r="E837" s="232" t="s">
        <v>1</v>
      </c>
      <c r="F837" s="233" t="s">
        <v>230</v>
      </c>
      <c r="G837" s="230"/>
      <c r="H837" s="232" t="s">
        <v>1</v>
      </c>
      <c r="I837" s="234"/>
      <c r="J837" s="230"/>
      <c r="K837" s="230"/>
      <c r="L837" s="235"/>
      <c r="M837" s="236"/>
      <c r="N837" s="237"/>
      <c r="O837" s="237"/>
      <c r="P837" s="237"/>
      <c r="Q837" s="237"/>
      <c r="R837" s="237"/>
      <c r="S837" s="237"/>
      <c r="T837" s="238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9" t="s">
        <v>149</v>
      </c>
      <c r="AU837" s="239" t="s">
        <v>147</v>
      </c>
      <c r="AV837" s="13" t="s">
        <v>81</v>
      </c>
      <c r="AW837" s="13" t="s">
        <v>30</v>
      </c>
      <c r="AX837" s="13" t="s">
        <v>73</v>
      </c>
      <c r="AY837" s="239" t="s">
        <v>139</v>
      </c>
    </row>
    <row r="838" s="14" customFormat="1">
      <c r="A838" s="14"/>
      <c r="B838" s="240"/>
      <c r="C838" s="241"/>
      <c r="D838" s="231" t="s">
        <v>149</v>
      </c>
      <c r="E838" s="242" t="s">
        <v>1</v>
      </c>
      <c r="F838" s="243" t="s">
        <v>176</v>
      </c>
      <c r="G838" s="241"/>
      <c r="H838" s="244">
        <v>6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0" t="s">
        <v>149</v>
      </c>
      <c r="AU838" s="250" t="s">
        <v>147</v>
      </c>
      <c r="AV838" s="14" t="s">
        <v>147</v>
      </c>
      <c r="AW838" s="14" t="s">
        <v>30</v>
      </c>
      <c r="AX838" s="14" t="s">
        <v>73</v>
      </c>
      <c r="AY838" s="250" t="s">
        <v>139</v>
      </c>
    </row>
    <row r="839" s="15" customFormat="1">
      <c r="A839" s="15"/>
      <c r="B839" s="262"/>
      <c r="C839" s="263"/>
      <c r="D839" s="231" t="s">
        <v>149</v>
      </c>
      <c r="E839" s="264" t="s">
        <v>1</v>
      </c>
      <c r="F839" s="265" t="s">
        <v>170</v>
      </c>
      <c r="G839" s="263"/>
      <c r="H839" s="266">
        <v>150</v>
      </c>
      <c r="I839" s="267"/>
      <c r="J839" s="263"/>
      <c r="K839" s="263"/>
      <c r="L839" s="268"/>
      <c r="M839" s="269"/>
      <c r="N839" s="270"/>
      <c r="O839" s="270"/>
      <c r="P839" s="270"/>
      <c r="Q839" s="270"/>
      <c r="R839" s="270"/>
      <c r="S839" s="270"/>
      <c r="T839" s="271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72" t="s">
        <v>149</v>
      </c>
      <c r="AU839" s="272" t="s">
        <v>147</v>
      </c>
      <c r="AV839" s="15" t="s">
        <v>146</v>
      </c>
      <c r="AW839" s="15" t="s">
        <v>30</v>
      </c>
      <c r="AX839" s="15" t="s">
        <v>81</v>
      </c>
      <c r="AY839" s="272" t="s">
        <v>139</v>
      </c>
    </row>
    <row r="840" s="14" customFormat="1">
      <c r="A840" s="14"/>
      <c r="B840" s="240"/>
      <c r="C840" s="241"/>
      <c r="D840" s="231" t="s">
        <v>149</v>
      </c>
      <c r="E840" s="241"/>
      <c r="F840" s="243" t="s">
        <v>1083</v>
      </c>
      <c r="G840" s="241"/>
      <c r="H840" s="244">
        <v>180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149</v>
      </c>
      <c r="AU840" s="250" t="s">
        <v>147</v>
      </c>
      <c r="AV840" s="14" t="s">
        <v>147</v>
      </c>
      <c r="AW840" s="14" t="s">
        <v>4</v>
      </c>
      <c r="AX840" s="14" t="s">
        <v>81</v>
      </c>
      <c r="AY840" s="250" t="s">
        <v>139</v>
      </c>
    </row>
    <row r="841" s="2" customFormat="1" ht="24.15" customHeight="1">
      <c r="A841" s="38"/>
      <c r="B841" s="39"/>
      <c r="C841" s="215" t="s">
        <v>1084</v>
      </c>
      <c r="D841" s="215" t="s">
        <v>142</v>
      </c>
      <c r="E841" s="216" t="s">
        <v>1085</v>
      </c>
      <c r="F841" s="217" t="s">
        <v>1086</v>
      </c>
      <c r="G841" s="218" t="s">
        <v>174</v>
      </c>
      <c r="H841" s="219">
        <v>14</v>
      </c>
      <c r="I841" s="220"/>
      <c r="J841" s="221">
        <f>ROUND(I841*H841,2)</f>
        <v>0</v>
      </c>
      <c r="K841" s="222"/>
      <c r="L841" s="44"/>
      <c r="M841" s="223" t="s">
        <v>1</v>
      </c>
      <c r="N841" s="224" t="s">
        <v>39</v>
      </c>
      <c r="O841" s="91"/>
      <c r="P841" s="225">
        <f>O841*H841</f>
        <v>0</v>
      </c>
      <c r="Q841" s="225">
        <v>0</v>
      </c>
      <c r="R841" s="225">
        <f>Q841*H841</f>
        <v>0</v>
      </c>
      <c r="S841" s="225">
        <v>0</v>
      </c>
      <c r="T841" s="226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7" t="s">
        <v>256</v>
      </c>
      <c r="AT841" s="227" t="s">
        <v>142</v>
      </c>
      <c r="AU841" s="227" t="s">
        <v>147</v>
      </c>
      <c r="AY841" s="17" t="s">
        <v>139</v>
      </c>
      <c r="BE841" s="228">
        <f>IF(N841="základní",J841,0)</f>
        <v>0</v>
      </c>
      <c r="BF841" s="228">
        <f>IF(N841="snížená",J841,0)</f>
        <v>0</v>
      </c>
      <c r="BG841" s="228">
        <f>IF(N841="zákl. přenesená",J841,0)</f>
        <v>0</v>
      </c>
      <c r="BH841" s="228">
        <f>IF(N841="sníž. přenesená",J841,0)</f>
        <v>0</v>
      </c>
      <c r="BI841" s="228">
        <f>IF(N841="nulová",J841,0)</f>
        <v>0</v>
      </c>
      <c r="BJ841" s="17" t="s">
        <v>147</v>
      </c>
      <c r="BK841" s="228">
        <f>ROUND(I841*H841,2)</f>
        <v>0</v>
      </c>
      <c r="BL841" s="17" t="s">
        <v>256</v>
      </c>
      <c r="BM841" s="227" t="s">
        <v>1087</v>
      </c>
    </row>
    <row r="842" s="13" customFormat="1">
      <c r="A842" s="13"/>
      <c r="B842" s="229"/>
      <c r="C842" s="230"/>
      <c r="D842" s="231" t="s">
        <v>149</v>
      </c>
      <c r="E842" s="232" t="s">
        <v>1</v>
      </c>
      <c r="F842" s="233" t="s">
        <v>1088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149</v>
      </c>
      <c r="AU842" s="239" t="s">
        <v>147</v>
      </c>
      <c r="AV842" s="13" t="s">
        <v>81</v>
      </c>
      <c r="AW842" s="13" t="s">
        <v>30</v>
      </c>
      <c r="AX842" s="13" t="s">
        <v>73</v>
      </c>
      <c r="AY842" s="239" t="s">
        <v>139</v>
      </c>
    </row>
    <row r="843" s="14" customFormat="1">
      <c r="A843" s="14"/>
      <c r="B843" s="240"/>
      <c r="C843" s="241"/>
      <c r="D843" s="231" t="s">
        <v>149</v>
      </c>
      <c r="E843" s="242" t="s">
        <v>1</v>
      </c>
      <c r="F843" s="243" t="s">
        <v>240</v>
      </c>
      <c r="G843" s="241"/>
      <c r="H843" s="244">
        <v>14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149</v>
      </c>
      <c r="AU843" s="250" t="s">
        <v>147</v>
      </c>
      <c r="AV843" s="14" t="s">
        <v>147</v>
      </c>
      <c r="AW843" s="14" t="s">
        <v>30</v>
      </c>
      <c r="AX843" s="14" t="s">
        <v>73</v>
      </c>
      <c r="AY843" s="250" t="s">
        <v>139</v>
      </c>
    </row>
    <row r="844" s="15" customFormat="1">
      <c r="A844" s="15"/>
      <c r="B844" s="262"/>
      <c r="C844" s="263"/>
      <c r="D844" s="231" t="s">
        <v>149</v>
      </c>
      <c r="E844" s="264" t="s">
        <v>1</v>
      </c>
      <c r="F844" s="265" t="s">
        <v>170</v>
      </c>
      <c r="G844" s="263"/>
      <c r="H844" s="266">
        <v>14</v>
      </c>
      <c r="I844" s="267"/>
      <c r="J844" s="263"/>
      <c r="K844" s="263"/>
      <c r="L844" s="268"/>
      <c r="M844" s="269"/>
      <c r="N844" s="270"/>
      <c r="O844" s="270"/>
      <c r="P844" s="270"/>
      <c r="Q844" s="270"/>
      <c r="R844" s="270"/>
      <c r="S844" s="270"/>
      <c r="T844" s="271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72" t="s">
        <v>149</v>
      </c>
      <c r="AU844" s="272" t="s">
        <v>147</v>
      </c>
      <c r="AV844" s="15" t="s">
        <v>146</v>
      </c>
      <c r="AW844" s="15" t="s">
        <v>30</v>
      </c>
      <c r="AX844" s="15" t="s">
        <v>81</v>
      </c>
      <c r="AY844" s="272" t="s">
        <v>139</v>
      </c>
    </row>
    <row r="845" s="2" customFormat="1" ht="24.15" customHeight="1">
      <c r="A845" s="38"/>
      <c r="B845" s="39"/>
      <c r="C845" s="251" t="s">
        <v>1089</v>
      </c>
      <c r="D845" s="251" t="s">
        <v>152</v>
      </c>
      <c r="E845" s="252" t="s">
        <v>1090</v>
      </c>
      <c r="F845" s="253" t="s">
        <v>1091</v>
      </c>
      <c r="G845" s="254" t="s">
        <v>174</v>
      </c>
      <c r="H845" s="255">
        <v>16.800000000000001</v>
      </c>
      <c r="I845" s="256"/>
      <c r="J845" s="257">
        <f>ROUND(I845*H845,2)</f>
        <v>0</v>
      </c>
      <c r="K845" s="258"/>
      <c r="L845" s="259"/>
      <c r="M845" s="260" t="s">
        <v>1</v>
      </c>
      <c r="N845" s="261" t="s">
        <v>39</v>
      </c>
      <c r="O845" s="91"/>
      <c r="P845" s="225">
        <f>O845*H845</f>
        <v>0</v>
      </c>
      <c r="Q845" s="225">
        <v>0.00025000000000000001</v>
      </c>
      <c r="R845" s="225">
        <f>Q845*H845</f>
        <v>0.0042000000000000006</v>
      </c>
      <c r="S845" s="225">
        <v>0</v>
      </c>
      <c r="T845" s="226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7" t="s">
        <v>333</v>
      </c>
      <c r="AT845" s="227" t="s">
        <v>152</v>
      </c>
      <c r="AU845" s="227" t="s">
        <v>147</v>
      </c>
      <c r="AY845" s="17" t="s">
        <v>139</v>
      </c>
      <c r="BE845" s="228">
        <f>IF(N845="základní",J845,0)</f>
        <v>0</v>
      </c>
      <c r="BF845" s="228">
        <f>IF(N845="snížená",J845,0)</f>
        <v>0</v>
      </c>
      <c r="BG845" s="228">
        <f>IF(N845="zákl. přenesená",J845,0)</f>
        <v>0</v>
      </c>
      <c r="BH845" s="228">
        <f>IF(N845="sníž. přenesená",J845,0)</f>
        <v>0</v>
      </c>
      <c r="BI845" s="228">
        <f>IF(N845="nulová",J845,0)</f>
        <v>0</v>
      </c>
      <c r="BJ845" s="17" t="s">
        <v>147</v>
      </c>
      <c r="BK845" s="228">
        <f>ROUND(I845*H845,2)</f>
        <v>0</v>
      </c>
      <c r="BL845" s="17" t="s">
        <v>256</v>
      </c>
      <c r="BM845" s="227" t="s">
        <v>1092</v>
      </c>
    </row>
    <row r="846" s="14" customFormat="1">
      <c r="A846" s="14"/>
      <c r="B846" s="240"/>
      <c r="C846" s="241"/>
      <c r="D846" s="231" t="s">
        <v>149</v>
      </c>
      <c r="E846" s="242" t="s">
        <v>1</v>
      </c>
      <c r="F846" s="243" t="s">
        <v>240</v>
      </c>
      <c r="G846" s="241"/>
      <c r="H846" s="244">
        <v>14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149</v>
      </c>
      <c r="AU846" s="250" t="s">
        <v>147</v>
      </c>
      <c r="AV846" s="14" t="s">
        <v>147</v>
      </c>
      <c r="AW846" s="14" t="s">
        <v>30</v>
      </c>
      <c r="AX846" s="14" t="s">
        <v>81</v>
      </c>
      <c r="AY846" s="250" t="s">
        <v>139</v>
      </c>
    </row>
    <row r="847" s="14" customFormat="1">
      <c r="A847" s="14"/>
      <c r="B847" s="240"/>
      <c r="C847" s="241"/>
      <c r="D847" s="231" t="s">
        <v>149</v>
      </c>
      <c r="E847" s="241"/>
      <c r="F847" s="243" t="s">
        <v>1093</v>
      </c>
      <c r="G847" s="241"/>
      <c r="H847" s="244">
        <v>16.800000000000001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149</v>
      </c>
      <c r="AU847" s="250" t="s">
        <v>147</v>
      </c>
      <c r="AV847" s="14" t="s">
        <v>147</v>
      </c>
      <c r="AW847" s="14" t="s">
        <v>4</v>
      </c>
      <c r="AX847" s="14" t="s">
        <v>81</v>
      </c>
      <c r="AY847" s="250" t="s">
        <v>139</v>
      </c>
    </row>
    <row r="848" s="2" customFormat="1" ht="24.15" customHeight="1">
      <c r="A848" s="38"/>
      <c r="B848" s="39"/>
      <c r="C848" s="215" t="s">
        <v>1094</v>
      </c>
      <c r="D848" s="215" t="s">
        <v>142</v>
      </c>
      <c r="E848" s="216" t="s">
        <v>1095</v>
      </c>
      <c r="F848" s="217" t="s">
        <v>1096</v>
      </c>
      <c r="G848" s="218" t="s">
        <v>174</v>
      </c>
      <c r="H848" s="219">
        <v>7</v>
      </c>
      <c r="I848" s="220"/>
      <c r="J848" s="221">
        <f>ROUND(I848*H848,2)</f>
        <v>0</v>
      </c>
      <c r="K848" s="222"/>
      <c r="L848" s="44"/>
      <c r="M848" s="223" t="s">
        <v>1</v>
      </c>
      <c r="N848" s="224" t="s">
        <v>39</v>
      </c>
      <c r="O848" s="91"/>
      <c r="P848" s="225">
        <f>O848*H848</f>
        <v>0</v>
      </c>
      <c r="Q848" s="225">
        <v>0</v>
      </c>
      <c r="R848" s="225">
        <f>Q848*H848</f>
        <v>0</v>
      </c>
      <c r="S848" s="225">
        <v>0</v>
      </c>
      <c r="T848" s="226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27" t="s">
        <v>256</v>
      </c>
      <c r="AT848" s="227" t="s">
        <v>142</v>
      </c>
      <c r="AU848" s="227" t="s">
        <v>147</v>
      </c>
      <c r="AY848" s="17" t="s">
        <v>139</v>
      </c>
      <c r="BE848" s="228">
        <f>IF(N848="základní",J848,0)</f>
        <v>0</v>
      </c>
      <c r="BF848" s="228">
        <f>IF(N848="snížená",J848,0)</f>
        <v>0</v>
      </c>
      <c r="BG848" s="228">
        <f>IF(N848="zákl. přenesená",J848,0)</f>
        <v>0</v>
      </c>
      <c r="BH848" s="228">
        <f>IF(N848="sníž. přenesená",J848,0)</f>
        <v>0</v>
      </c>
      <c r="BI848" s="228">
        <f>IF(N848="nulová",J848,0)</f>
        <v>0</v>
      </c>
      <c r="BJ848" s="17" t="s">
        <v>147</v>
      </c>
      <c r="BK848" s="228">
        <f>ROUND(I848*H848,2)</f>
        <v>0</v>
      </c>
      <c r="BL848" s="17" t="s">
        <v>256</v>
      </c>
      <c r="BM848" s="227" t="s">
        <v>1097</v>
      </c>
    </row>
    <row r="849" s="13" customFormat="1">
      <c r="A849" s="13"/>
      <c r="B849" s="229"/>
      <c r="C849" s="230"/>
      <c r="D849" s="231" t="s">
        <v>149</v>
      </c>
      <c r="E849" s="232" t="s">
        <v>1</v>
      </c>
      <c r="F849" s="233" t="s">
        <v>1033</v>
      </c>
      <c r="G849" s="230"/>
      <c r="H849" s="232" t="s">
        <v>1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9" t="s">
        <v>149</v>
      </c>
      <c r="AU849" s="239" t="s">
        <v>147</v>
      </c>
      <c r="AV849" s="13" t="s">
        <v>81</v>
      </c>
      <c r="AW849" s="13" t="s">
        <v>30</v>
      </c>
      <c r="AX849" s="13" t="s">
        <v>73</v>
      </c>
      <c r="AY849" s="239" t="s">
        <v>139</v>
      </c>
    </row>
    <row r="850" s="14" customFormat="1">
      <c r="A850" s="14"/>
      <c r="B850" s="240"/>
      <c r="C850" s="241"/>
      <c r="D850" s="231" t="s">
        <v>149</v>
      </c>
      <c r="E850" s="242" t="s">
        <v>1</v>
      </c>
      <c r="F850" s="243" t="s">
        <v>183</v>
      </c>
      <c r="G850" s="241"/>
      <c r="H850" s="244">
        <v>7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149</v>
      </c>
      <c r="AU850" s="250" t="s">
        <v>147</v>
      </c>
      <c r="AV850" s="14" t="s">
        <v>147</v>
      </c>
      <c r="AW850" s="14" t="s">
        <v>30</v>
      </c>
      <c r="AX850" s="14" t="s">
        <v>81</v>
      </c>
      <c r="AY850" s="250" t="s">
        <v>139</v>
      </c>
    </row>
    <row r="851" s="2" customFormat="1" ht="24.15" customHeight="1">
      <c r="A851" s="38"/>
      <c r="B851" s="39"/>
      <c r="C851" s="251" t="s">
        <v>1098</v>
      </c>
      <c r="D851" s="251" t="s">
        <v>152</v>
      </c>
      <c r="E851" s="252" t="s">
        <v>1099</v>
      </c>
      <c r="F851" s="253" t="s">
        <v>1100</v>
      </c>
      <c r="G851" s="254" t="s">
        <v>174</v>
      </c>
      <c r="H851" s="255">
        <v>8.0500000000000007</v>
      </c>
      <c r="I851" s="256"/>
      <c r="J851" s="257">
        <f>ROUND(I851*H851,2)</f>
        <v>0</v>
      </c>
      <c r="K851" s="258"/>
      <c r="L851" s="259"/>
      <c r="M851" s="260" t="s">
        <v>1</v>
      </c>
      <c r="N851" s="261" t="s">
        <v>39</v>
      </c>
      <c r="O851" s="91"/>
      <c r="P851" s="225">
        <f>O851*H851</f>
        <v>0</v>
      </c>
      <c r="Q851" s="225">
        <v>0.00052999999999999998</v>
      </c>
      <c r="R851" s="225">
        <f>Q851*H851</f>
        <v>0.0042665000000000003</v>
      </c>
      <c r="S851" s="225">
        <v>0</v>
      </c>
      <c r="T851" s="226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7" t="s">
        <v>333</v>
      </c>
      <c r="AT851" s="227" t="s">
        <v>152</v>
      </c>
      <c r="AU851" s="227" t="s">
        <v>147</v>
      </c>
      <c r="AY851" s="17" t="s">
        <v>139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17" t="s">
        <v>147</v>
      </c>
      <c r="BK851" s="228">
        <f>ROUND(I851*H851,2)</f>
        <v>0</v>
      </c>
      <c r="BL851" s="17" t="s">
        <v>256</v>
      </c>
      <c r="BM851" s="227" t="s">
        <v>1101</v>
      </c>
    </row>
    <row r="852" s="14" customFormat="1">
      <c r="A852" s="14"/>
      <c r="B852" s="240"/>
      <c r="C852" s="241"/>
      <c r="D852" s="231" t="s">
        <v>149</v>
      </c>
      <c r="E852" s="241"/>
      <c r="F852" s="243" t="s">
        <v>1102</v>
      </c>
      <c r="G852" s="241"/>
      <c r="H852" s="244">
        <v>8.0500000000000007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149</v>
      </c>
      <c r="AU852" s="250" t="s">
        <v>147</v>
      </c>
      <c r="AV852" s="14" t="s">
        <v>147</v>
      </c>
      <c r="AW852" s="14" t="s">
        <v>4</v>
      </c>
      <c r="AX852" s="14" t="s">
        <v>81</v>
      </c>
      <c r="AY852" s="250" t="s">
        <v>139</v>
      </c>
    </row>
    <row r="853" s="2" customFormat="1" ht="24.15" customHeight="1">
      <c r="A853" s="38"/>
      <c r="B853" s="39"/>
      <c r="C853" s="215" t="s">
        <v>1103</v>
      </c>
      <c r="D853" s="215" t="s">
        <v>142</v>
      </c>
      <c r="E853" s="216" t="s">
        <v>1104</v>
      </c>
      <c r="F853" s="217" t="s">
        <v>1105</v>
      </c>
      <c r="G853" s="218" t="s">
        <v>160</v>
      </c>
      <c r="H853" s="219">
        <v>55</v>
      </c>
      <c r="I853" s="220"/>
      <c r="J853" s="221">
        <f>ROUND(I853*H853,2)</f>
        <v>0</v>
      </c>
      <c r="K853" s="222"/>
      <c r="L853" s="44"/>
      <c r="M853" s="223" t="s">
        <v>1</v>
      </c>
      <c r="N853" s="224" t="s">
        <v>39</v>
      </c>
      <c r="O853" s="91"/>
      <c r="P853" s="225">
        <f>O853*H853</f>
        <v>0</v>
      </c>
      <c r="Q853" s="225">
        <v>0</v>
      </c>
      <c r="R853" s="225">
        <f>Q853*H853</f>
        <v>0</v>
      </c>
      <c r="S853" s="225">
        <v>0</v>
      </c>
      <c r="T853" s="226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27" t="s">
        <v>256</v>
      </c>
      <c r="AT853" s="227" t="s">
        <v>142</v>
      </c>
      <c r="AU853" s="227" t="s">
        <v>147</v>
      </c>
      <c r="AY853" s="17" t="s">
        <v>139</v>
      </c>
      <c r="BE853" s="228">
        <f>IF(N853="základní",J853,0)</f>
        <v>0</v>
      </c>
      <c r="BF853" s="228">
        <f>IF(N853="snížená",J853,0)</f>
        <v>0</v>
      </c>
      <c r="BG853" s="228">
        <f>IF(N853="zákl. přenesená",J853,0)</f>
        <v>0</v>
      </c>
      <c r="BH853" s="228">
        <f>IF(N853="sníž. přenesená",J853,0)</f>
        <v>0</v>
      </c>
      <c r="BI853" s="228">
        <f>IF(N853="nulová",J853,0)</f>
        <v>0</v>
      </c>
      <c r="BJ853" s="17" t="s">
        <v>147</v>
      </c>
      <c r="BK853" s="228">
        <f>ROUND(I853*H853,2)</f>
        <v>0</v>
      </c>
      <c r="BL853" s="17" t="s">
        <v>256</v>
      </c>
      <c r="BM853" s="227" t="s">
        <v>1106</v>
      </c>
    </row>
    <row r="854" s="14" customFormat="1">
      <c r="A854" s="14"/>
      <c r="B854" s="240"/>
      <c r="C854" s="241"/>
      <c r="D854" s="231" t="s">
        <v>149</v>
      </c>
      <c r="E854" s="242" t="s">
        <v>1</v>
      </c>
      <c r="F854" s="243" t="s">
        <v>454</v>
      </c>
      <c r="G854" s="241"/>
      <c r="H854" s="244">
        <v>55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149</v>
      </c>
      <c r="AU854" s="250" t="s">
        <v>147</v>
      </c>
      <c r="AV854" s="14" t="s">
        <v>147</v>
      </c>
      <c r="AW854" s="14" t="s">
        <v>30</v>
      </c>
      <c r="AX854" s="14" t="s">
        <v>81</v>
      </c>
      <c r="AY854" s="250" t="s">
        <v>139</v>
      </c>
    </row>
    <row r="855" s="2" customFormat="1" ht="24.15" customHeight="1">
      <c r="A855" s="38"/>
      <c r="B855" s="39"/>
      <c r="C855" s="215" t="s">
        <v>1107</v>
      </c>
      <c r="D855" s="215" t="s">
        <v>142</v>
      </c>
      <c r="E855" s="216" t="s">
        <v>1108</v>
      </c>
      <c r="F855" s="217" t="s">
        <v>1109</v>
      </c>
      <c r="G855" s="218" t="s">
        <v>160</v>
      </c>
      <c r="H855" s="219">
        <v>15</v>
      </c>
      <c r="I855" s="220"/>
      <c r="J855" s="221">
        <f>ROUND(I855*H855,2)</f>
        <v>0</v>
      </c>
      <c r="K855" s="222"/>
      <c r="L855" s="44"/>
      <c r="M855" s="223" t="s">
        <v>1</v>
      </c>
      <c r="N855" s="224" t="s">
        <v>39</v>
      </c>
      <c r="O855" s="91"/>
      <c r="P855" s="225">
        <f>O855*H855</f>
        <v>0</v>
      </c>
      <c r="Q855" s="225">
        <v>0</v>
      </c>
      <c r="R855" s="225">
        <f>Q855*H855</f>
        <v>0</v>
      </c>
      <c r="S855" s="225">
        <v>0</v>
      </c>
      <c r="T855" s="226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7" t="s">
        <v>256</v>
      </c>
      <c r="AT855" s="227" t="s">
        <v>142</v>
      </c>
      <c r="AU855" s="227" t="s">
        <v>147</v>
      </c>
      <c r="AY855" s="17" t="s">
        <v>139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17" t="s">
        <v>147</v>
      </c>
      <c r="BK855" s="228">
        <f>ROUND(I855*H855,2)</f>
        <v>0</v>
      </c>
      <c r="BL855" s="17" t="s">
        <v>256</v>
      </c>
      <c r="BM855" s="227" t="s">
        <v>1110</v>
      </c>
    </row>
    <row r="856" s="14" customFormat="1">
      <c r="A856" s="14"/>
      <c r="B856" s="240"/>
      <c r="C856" s="241"/>
      <c r="D856" s="231" t="s">
        <v>149</v>
      </c>
      <c r="E856" s="242" t="s">
        <v>1</v>
      </c>
      <c r="F856" s="243" t="s">
        <v>250</v>
      </c>
      <c r="G856" s="241"/>
      <c r="H856" s="244">
        <v>15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149</v>
      </c>
      <c r="AU856" s="250" t="s">
        <v>147</v>
      </c>
      <c r="AV856" s="14" t="s">
        <v>147</v>
      </c>
      <c r="AW856" s="14" t="s">
        <v>30</v>
      </c>
      <c r="AX856" s="14" t="s">
        <v>81</v>
      </c>
      <c r="AY856" s="250" t="s">
        <v>139</v>
      </c>
    </row>
    <row r="857" s="2" customFormat="1" ht="21.75" customHeight="1">
      <c r="A857" s="38"/>
      <c r="B857" s="39"/>
      <c r="C857" s="215" t="s">
        <v>1111</v>
      </c>
      <c r="D857" s="215" t="s">
        <v>142</v>
      </c>
      <c r="E857" s="216" t="s">
        <v>1112</v>
      </c>
      <c r="F857" s="217" t="s">
        <v>1113</v>
      </c>
      <c r="G857" s="218" t="s">
        <v>160</v>
      </c>
      <c r="H857" s="219">
        <v>38</v>
      </c>
      <c r="I857" s="220"/>
      <c r="J857" s="221">
        <f>ROUND(I857*H857,2)</f>
        <v>0</v>
      </c>
      <c r="K857" s="222"/>
      <c r="L857" s="44"/>
      <c r="M857" s="223" t="s">
        <v>1</v>
      </c>
      <c r="N857" s="224" t="s">
        <v>39</v>
      </c>
      <c r="O857" s="91"/>
      <c r="P857" s="225">
        <f>O857*H857</f>
        <v>0</v>
      </c>
      <c r="Q857" s="225">
        <v>0</v>
      </c>
      <c r="R857" s="225">
        <f>Q857*H857</f>
        <v>0</v>
      </c>
      <c r="S857" s="225">
        <v>0</v>
      </c>
      <c r="T857" s="226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27" t="s">
        <v>256</v>
      </c>
      <c r="AT857" s="227" t="s">
        <v>142</v>
      </c>
      <c r="AU857" s="227" t="s">
        <v>147</v>
      </c>
      <c r="AY857" s="17" t="s">
        <v>139</v>
      </c>
      <c r="BE857" s="228">
        <f>IF(N857="základní",J857,0)</f>
        <v>0</v>
      </c>
      <c r="BF857" s="228">
        <f>IF(N857="snížená",J857,0)</f>
        <v>0</v>
      </c>
      <c r="BG857" s="228">
        <f>IF(N857="zákl. přenesená",J857,0)</f>
        <v>0</v>
      </c>
      <c r="BH857" s="228">
        <f>IF(N857="sníž. přenesená",J857,0)</f>
        <v>0</v>
      </c>
      <c r="BI857" s="228">
        <f>IF(N857="nulová",J857,0)</f>
        <v>0</v>
      </c>
      <c r="BJ857" s="17" t="s">
        <v>147</v>
      </c>
      <c r="BK857" s="228">
        <f>ROUND(I857*H857,2)</f>
        <v>0</v>
      </c>
      <c r="BL857" s="17" t="s">
        <v>256</v>
      </c>
      <c r="BM857" s="227" t="s">
        <v>1114</v>
      </c>
    </row>
    <row r="858" s="2" customFormat="1" ht="24.15" customHeight="1">
      <c r="A858" s="38"/>
      <c r="B858" s="39"/>
      <c r="C858" s="215" t="s">
        <v>1115</v>
      </c>
      <c r="D858" s="215" t="s">
        <v>142</v>
      </c>
      <c r="E858" s="216" t="s">
        <v>1116</v>
      </c>
      <c r="F858" s="217" t="s">
        <v>1117</v>
      </c>
      <c r="G858" s="218" t="s">
        <v>160</v>
      </c>
      <c r="H858" s="219">
        <v>1</v>
      </c>
      <c r="I858" s="220"/>
      <c r="J858" s="221">
        <f>ROUND(I858*H858,2)</f>
        <v>0</v>
      </c>
      <c r="K858" s="222"/>
      <c r="L858" s="44"/>
      <c r="M858" s="223" t="s">
        <v>1</v>
      </c>
      <c r="N858" s="224" t="s">
        <v>39</v>
      </c>
      <c r="O858" s="91"/>
      <c r="P858" s="225">
        <f>O858*H858</f>
        <v>0</v>
      </c>
      <c r="Q858" s="225">
        <v>0</v>
      </c>
      <c r="R858" s="225">
        <f>Q858*H858</f>
        <v>0</v>
      </c>
      <c r="S858" s="225">
        <v>0</v>
      </c>
      <c r="T858" s="226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7" t="s">
        <v>256</v>
      </c>
      <c r="AT858" s="227" t="s">
        <v>142</v>
      </c>
      <c r="AU858" s="227" t="s">
        <v>147</v>
      </c>
      <c r="AY858" s="17" t="s">
        <v>139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17" t="s">
        <v>147</v>
      </c>
      <c r="BK858" s="228">
        <f>ROUND(I858*H858,2)</f>
        <v>0</v>
      </c>
      <c r="BL858" s="17" t="s">
        <v>256</v>
      </c>
      <c r="BM858" s="227" t="s">
        <v>1118</v>
      </c>
    </row>
    <row r="859" s="2" customFormat="1" ht="24.15" customHeight="1">
      <c r="A859" s="38"/>
      <c r="B859" s="39"/>
      <c r="C859" s="251" t="s">
        <v>1119</v>
      </c>
      <c r="D859" s="251" t="s">
        <v>152</v>
      </c>
      <c r="E859" s="252" t="s">
        <v>1120</v>
      </c>
      <c r="F859" s="253" t="s">
        <v>1121</v>
      </c>
      <c r="G859" s="254" t="s">
        <v>160</v>
      </c>
      <c r="H859" s="255">
        <v>1</v>
      </c>
      <c r="I859" s="256"/>
      <c r="J859" s="257">
        <f>ROUND(I859*H859,2)</f>
        <v>0</v>
      </c>
      <c r="K859" s="258"/>
      <c r="L859" s="259"/>
      <c r="M859" s="260" t="s">
        <v>1</v>
      </c>
      <c r="N859" s="261" t="s">
        <v>39</v>
      </c>
      <c r="O859" s="91"/>
      <c r="P859" s="225">
        <f>O859*H859</f>
        <v>0</v>
      </c>
      <c r="Q859" s="225">
        <v>0.0016199999999999999</v>
      </c>
      <c r="R859" s="225">
        <f>Q859*H859</f>
        <v>0.0016199999999999999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333</v>
      </c>
      <c r="AT859" s="227" t="s">
        <v>152</v>
      </c>
      <c r="AU859" s="227" t="s">
        <v>147</v>
      </c>
      <c r="AY859" s="17" t="s">
        <v>139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147</v>
      </c>
      <c r="BK859" s="228">
        <f>ROUND(I859*H859,2)</f>
        <v>0</v>
      </c>
      <c r="BL859" s="17" t="s">
        <v>256</v>
      </c>
      <c r="BM859" s="227" t="s">
        <v>1122</v>
      </c>
    </row>
    <row r="860" s="2" customFormat="1" ht="24.15" customHeight="1">
      <c r="A860" s="38"/>
      <c r="B860" s="39"/>
      <c r="C860" s="215" t="s">
        <v>1123</v>
      </c>
      <c r="D860" s="215" t="s">
        <v>142</v>
      </c>
      <c r="E860" s="216" t="s">
        <v>1124</v>
      </c>
      <c r="F860" s="217" t="s">
        <v>1125</v>
      </c>
      <c r="G860" s="218" t="s">
        <v>160</v>
      </c>
      <c r="H860" s="219">
        <v>1</v>
      </c>
      <c r="I860" s="220"/>
      <c r="J860" s="221">
        <f>ROUND(I860*H860,2)</f>
        <v>0</v>
      </c>
      <c r="K860" s="222"/>
      <c r="L860" s="44"/>
      <c r="M860" s="223" t="s">
        <v>1</v>
      </c>
      <c r="N860" s="224" t="s">
        <v>39</v>
      </c>
      <c r="O860" s="91"/>
      <c r="P860" s="225">
        <f>O860*H860</f>
        <v>0</v>
      </c>
      <c r="Q860" s="225">
        <v>0</v>
      </c>
      <c r="R860" s="225">
        <f>Q860*H860</f>
        <v>0</v>
      </c>
      <c r="S860" s="225">
        <v>0.014999999999999999</v>
      </c>
      <c r="T860" s="226">
        <f>S860*H860</f>
        <v>0.014999999999999999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227" t="s">
        <v>256</v>
      </c>
      <c r="AT860" s="227" t="s">
        <v>142</v>
      </c>
      <c r="AU860" s="227" t="s">
        <v>147</v>
      </c>
      <c r="AY860" s="17" t="s">
        <v>139</v>
      </c>
      <c r="BE860" s="228">
        <f>IF(N860="základní",J860,0)</f>
        <v>0</v>
      </c>
      <c r="BF860" s="228">
        <f>IF(N860="snížená",J860,0)</f>
        <v>0</v>
      </c>
      <c r="BG860" s="228">
        <f>IF(N860="zákl. přenesená",J860,0)</f>
        <v>0</v>
      </c>
      <c r="BH860" s="228">
        <f>IF(N860="sníž. přenesená",J860,0)</f>
        <v>0</v>
      </c>
      <c r="BI860" s="228">
        <f>IF(N860="nulová",J860,0)</f>
        <v>0</v>
      </c>
      <c r="BJ860" s="17" t="s">
        <v>147</v>
      </c>
      <c r="BK860" s="228">
        <f>ROUND(I860*H860,2)</f>
        <v>0</v>
      </c>
      <c r="BL860" s="17" t="s">
        <v>256</v>
      </c>
      <c r="BM860" s="227" t="s">
        <v>1126</v>
      </c>
    </row>
    <row r="861" s="2" customFormat="1" ht="24.15" customHeight="1">
      <c r="A861" s="38"/>
      <c r="B861" s="39"/>
      <c r="C861" s="215" t="s">
        <v>1127</v>
      </c>
      <c r="D861" s="215" t="s">
        <v>142</v>
      </c>
      <c r="E861" s="216" t="s">
        <v>1128</v>
      </c>
      <c r="F861" s="217" t="s">
        <v>1129</v>
      </c>
      <c r="G861" s="218" t="s">
        <v>160</v>
      </c>
      <c r="H861" s="219">
        <v>7</v>
      </c>
      <c r="I861" s="220"/>
      <c r="J861" s="221">
        <f>ROUND(I861*H861,2)</f>
        <v>0</v>
      </c>
      <c r="K861" s="222"/>
      <c r="L861" s="44"/>
      <c r="M861" s="223" t="s">
        <v>1</v>
      </c>
      <c r="N861" s="224" t="s">
        <v>39</v>
      </c>
      <c r="O861" s="91"/>
      <c r="P861" s="225">
        <f>O861*H861</f>
        <v>0</v>
      </c>
      <c r="Q861" s="225">
        <v>0</v>
      </c>
      <c r="R861" s="225">
        <f>Q861*H861</f>
        <v>0</v>
      </c>
      <c r="S861" s="225">
        <v>0.00023000000000000001</v>
      </c>
      <c r="T861" s="226">
        <f>S861*H861</f>
        <v>0.0016100000000000001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7" t="s">
        <v>256</v>
      </c>
      <c r="AT861" s="227" t="s">
        <v>142</v>
      </c>
      <c r="AU861" s="227" t="s">
        <v>147</v>
      </c>
      <c r="AY861" s="17" t="s">
        <v>139</v>
      </c>
      <c r="BE861" s="228">
        <f>IF(N861="základní",J861,0)</f>
        <v>0</v>
      </c>
      <c r="BF861" s="228">
        <f>IF(N861="snížená",J861,0)</f>
        <v>0</v>
      </c>
      <c r="BG861" s="228">
        <f>IF(N861="zákl. přenesená",J861,0)</f>
        <v>0</v>
      </c>
      <c r="BH861" s="228">
        <f>IF(N861="sníž. přenesená",J861,0)</f>
        <v>0</v>
      </c>
      <c r="BI861" s="228">
        <f>IF(N861="nulová",J861,0)</f>
        <v>0</v>
      </c>
      <c r="BJ861" s="17" t="s">
        <v>147</v>
      </c>
      <c r="BK861" s="228">
        <f>ROUND(I861*H861,2)</f>
        <v>0</v>
      </c>
      <c r="BL861" s="17" t="s">
        <v>256</v>
      </c>
      <c r="BM861" s="227" t="s">
        <v>1130</v>
      </c>
    </row>
    <row r="862" s="14" customFormat="1">
      <c r="A862" s="14"/>
      <c r="B862" s="240"/>
      <c r="C862" s="241"/>
      <c r="D862" s="231" t="s">
        <v>149</v>
      </c>
      <c r="E862" s="242" t="s">
        <v>1</v>
      </c>
      <c r="F862" s="243" t="s">
        <v>183</v>
      </c>
      <c r="G862" s="241"/>
      <c r="H862" s="244">
        <v>7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149</v>
      </c>
      <c r="AU862" s="250" t="s">
        <v>147</v>
      </c>
      <c r="AV862" s="14" t="s">
        <v>147</v>
      </c>
      <c r="AW862" s="14" t="s">
        <v>30</v>
      </c>
      <c r="AX862" s="14" t="s">
        <v>81</v>
      </c>
      <c r="AY862" s="250" t="s">
        <v>139</v>
      </c>
    </row>
    <row r="863" s="2" customFormat="1" ht="24.15" customHeight="1">
      <c r="A863" s="38"/>
      <c r="B863" s="39"/>
      <c r="C863" s="215" t="s">
        <v>1131</v>
      </c>
      <c r="D863" s="215" t="s">
        <v>142</v>
      </c>
      <c r="E863" s="216" t="s">
        <v>1132</v>
      </c>
      <c r="F863" s="217" t="s">
        <v>1133</v>
      </c>
      <c r="G863" s="218" t="s">
        <v>160</v>
      </c>
      <c r="H863" s="219">
        <v>1</v>
      </c>
      <c r="I863" s="220"/>
      <c r="J863" s="221">
        <f>ROUND(I863*H863,2)</f>
        <v>0</v>
      </c>
      <c r="K863" s="222"/>
      <c r="L863" s="44"/>
      <c r="M863" s="223" t="s">
        <v>1</v>
      </c>
      <c r="N863" s="224" t="s">
        <v>39</v>
      </c>
      <c r="O863" s="91"/>
      <c r="P863" s="225">
        <f>O863*H863</f>
        <v>0</v>
      </c>
      <c r="Q863" s="225">
        <v>0</v>
      </c>
      <c r="R863" s="225">
        <f>Q863*H863</f>
        <v>0</v>
      </c>
      <c r="S863" s="225">
        <v>0</v>
      </c>
      <c r="T863" s="226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7" t="s">
        <v>256</v>
      </c>
      <c r="AT863" s="227" t="s">
        <v>142</v>
      </c>
      <c r="AU863" s="227" t="s">
        <v>147</v>
      </c>
      <c r="AY863" s="17" t="s">
        <v>139</v>
      </c>
      <c r="BE863" s="228">
        <f>IF(N863="základní",J863,0)</f>
        <v>0</v>
      </c>
      <c r="BF863" s="228">
        <f>IF(N863="snížená",J863,0)</f>
        <v>0</v>
      </c>
      <c r="BG863" s="228">
        <f>IF(N863="zákl. přenesená",J863,0)</f>
        <v>0</v>
      </c>
      <c r="BH863" s="228">
        <f>IF(N863="sníž. přenesená",J863,0)</f>
        <v>0</v>
      </c>
      <c r="BI863" s="228">
        <f>IF(N863="nulová",J863,0)</f>
        <v>0</v>
      </c>
      <c r="BJ863" s="17" t="s">
        <v>147</v>
      </c>
      <c r="BK863" s="228">
        <f>ROUND(I863*H863,2)</f>
        <v>0</v>
      </c>
      <c r="BL863" s="17" t="s">
        <v>256</v>
      </c>
      <c r="BM863" s="227" t="s">
        <v>1134</v>
      </c>
    </row>
    <row r="864" s="2" customFormat="1" ht="16.5" customHeight="1">
      <c r="A864" s="38"/>
      <c r="B864" s="39"/>
      <c r="C864" s="251" t="s">
        <v>1135</v>
      </c>
      <c r="D864" s="251" t="s">
        <v>152</v>
      </c>
      <c r="E864" s="252" t="s">
        <v>1136</v>
      </c>
      <c r="F864" s="253" t="s">
        <v>1137</v>
      </c>
      <c r="G864" s="254" t="s">
        <v>160</v>
      </c>
      <c r="H864" s="255">
        <v>1</v>
      </c>
      <c r="I864" s="256"/>
      <c r="J864" s="257">
        <f>ROUND(I864*H864,2)</f>
        <v>0</v>
      </c>
      <c r="K864" s="258"/>
      <c r="L864" s="259"/>
      <c r="M864" s="260" t="s">
        <v>1</v>
      </c>
      <c r="N864" s="261" t="s">
        <v>39</v>
      </c>
      <c r="O864" s="91"/>
      <c r="P864" s="225">
        <f>O864*H864</f>
        <v>0</v>
      </c>
      <c r="Q864" s="225">
        <v>1.0000000000000001E-05</v>
      </c>
      <c r="R864" s="225">
        <f>Q864*H864</f>
        <v>1.0000000000000001E-05</v>
      </c>
      <c r="S864" s="225">
        <v>0</v>
      </c>
      <c r="T864" s="226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27" t="s">
        <v>333</v>
      </c>
      <c r="AT864" s="227" t="s">
        <v>152</v>
      </c>
      <c r="AU864" s="227" t="s">
        <v>147</v>
      </c>
      <c r="AY864" s="17" t="s">
        <v>139</v>
      </c>
      <c r="BE864" s="228">
        <f>IF(N864="základní",J864,0)</f>
        <v>0</v>
      </c>
      <c r="BF864" s="228">
        <f>IF(N864="snížená",J864,0)</f>
        <v>0</v>
      </c>
      <c r="BG864" s="228">
        <f>IF(N864="zákl. přenesená",J864,0)</f>
        <v>0</v>
      </c>
      <c r="BH864" s="228">
        <f>IF(N864="sníž. přenesená",J864,0)</f>
        <v>0</v>
      </c>
      <c r="BI864" s="228">
        <f>IF(N864="nulová",J864,0)</f>
        <v>0</v>
      </c>
      <c r="BJ864" s="17" t="s">
        <v>147</v>
      </c>
      <c r="BK864" s="228">
        <f>ROUND(I864*H864,2)</f>
        <v>0</v>
      </c>
      <c r="BL864" s="17" t="s">
        <v>256</v>
      </c>
      <c r="BM864" s="227" t="s">
        <v>1138</v>
      </c>
    </row>
    <row r="865" s="14" customFormat="1">
      <c r="A865" s="14"/>
      <c r="B865" s="240"/>
      <c r="C865" s="241"/>
      <c r="D865" s="231" t="s">
        <v>149</v>
      </c>
      <c r="E865" s="242" t="s">
        <v>1</v>
      </c>
      <c r="F865" s="243" t="s">
        <v>81</v>
      </c>
      <c r="G865" s="241"/>
      <c r="H865" s="244">
        <v>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149</v>
      </c>
      <c r="AU865" s="250" t="s">
        <v>147</v>
      </c>
      <c r="AV865" s="14" t="s">
        <v>147</v>
      </c>
      <c r="AW865" s="14" t="s">
        <v>30</v>
      </c>
      <c r="AX865" s="14" t="s">
        <v>81</v>
      </c>
      <c r="AY865" s="250" t="s">
        <v>139</v>
      </c>
    </row>
    <row r="866" s="2" customFormat="1" ht="24.15" customHeight="1">
      <c r="A866" s="38"/>
      <c r="B866" s="39"/>
      <c r="C866" s="215" t="s">
        <v>1139</v>
      </c>
      <c r="D866" s="215" t="s">
        <v>142</v>
      </c>
      <c r="E866" s="216" t="s">
        <v>1140</v>
      </c>
      <c r="F866" s="217" t="s">
        <v>1141</v>
      </c>
      <c r="G866" s="218" t="s">
        <v>160</v>
      </c>
      <c r="H866" s="219">
        <v>5</v>
      </c>
      <c r="I866" s="220"/>
      <c r="J866" s="221">
        <f>ROUND(I866*H866,2)</f>
        <v>0</v>
      </c>
      <c r="K866" s="222"/>
      <c r="L866" s="44"/>
      <c r="M866" s="223" t="s">
        <v>1</v>
      </c>
      <c r="N866" s="224" t="s">
        <v>39</v>
      </c>
      <c r="O866" s="91"/>
      <c r="P866" s="225">
        <f>O866*H866</f>
        <v>0</v>
      </c>
      <c r="Q866" s="225">
        <v>0</v>
      </c>
      <c r="R866" s="225">
        <f>Q866*H866</f>
        <v>0</v>
      </c>
      <c r="S866" s="225">
        <v>0</v>
      </c>
      <c r="T866" s="226">
        <f>S866*H866</f>
        <v>0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27" t="s">
        <v>256</v>
      </c>
      <c r="AT866" s="227" t="s">
        <v>142</v>
      </c>
      <c r="AU866" s="227" t="s">
        <v>147</v>
      </c>
      <c r="AY866" s="17" t="s">
        <v>139</v>
      </c>
      <c r="BE866" s="228">
        <f>IF(N866="základní",J866,0)</f>
        <v>0</v>
      </c>
      <c r="BF866" s="228">
        <f>IF(N866="snížená",J866,0)</f>
        <v>0</v>
      </c>
      <c r="BG866" s="228">
        <f>IF(N866="zákl. přenesená",J866,0)</f>
        <v>0</v>
      </c>
      <c r="BH866" s="228">
        <f>IF(N866="sníž. přenesená",J866,0)</f>
        <v>0</v>
      </c>
      <c r="BI866" s="228">
        <f>IF(N866="nulová",J866,0)</f>
        <v>0</v>
      </c>
      <c r="BJ866" s="17" t="s">
        <v>147</v>
      </c>
      <c r="BK866" s="228">
        <f>ROUND(I866*H866,2)</f>
        <v>0</v>
      </c>
      <c r="BL866" s="17" t="s">
        <v>256</v>
      </c>
      <c r="BM866" s="227" t="s">
        <v>1142</v>
      </c>
    </row>
    <row r="867" s="13" customFormat="1">
      <c r="A867" s="13"/>
      <c r="B867" s="229"/>
      <c r="C867" s="230"/>
      <c r="D867" s="231" t="s">
        <v>149</v>
      </c>
      <c r="E867" s="232" t="s">
        <v>1</v>
      </c>
      <c r="F867" s="233" t="s">
        <v>384</v>
      </c>
      <c r="G867" s="230"/>
      <c r="H867" s="232" t="s">
        <v>1</v>
      </c>
      <c r="I867" s="234"/>
      <c r="J867" s="230"/>
      <c r="K867" s="230"/>
      <c r="L867" s="235"/>
      <c r="M867" s="236"/>
      <c r="N867" s="237"/>
      <c r="O867" s="237"/>
      <c r="P867" s="237"/>
      <c r="Q867" s="237"/>
      <c r="R867" s="237"/>
      <c r="S867" s="237"/>
      <c r="T867" s="238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9" t="s">
        <v>149</v>
      </c>
      <c r="AU867" s="239" t="s">
        <v>147</v>
      </c>
      <c r="AV867" s="13" t="s">
        <v>81</v>
      </c>
      <c r="AW867" s="13" t="s">
        <v>30</v>
      </c>
      <c r="AX867" s="13" t="s">
        <v>73</v>
      </c>
      <c r="AY867" s="239" t="s">
        <v>139</v>
      </c>
    </row>
    <row r="868" s="14" customFormat="1">
      <c r="A868" s="14"/>
      <c r="B868" s="240"/>
      <c r="C868" s="241"/>
      <c r="D868" s="231" t="s">
        <v>149</v>
      </c>
      <c r="E868" s="242" t="s">
        <v>1</v>
      </c>
      <c r="F868" s="243" t="s">
        <v>81</v>
      </c>
      <c r="G868" s="241"/>
      <c r="H868" s="244">
        <v>1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0" t="s">
        <v>149</v>
      </c>
      <c r="AU868" s="250" t="s">
        <v>147</v>
      </c>
      <c r="AV868" s="14" t="s">
        <v>147</v>
      </c>
      <c r="AW868" s="14" t="s">
        <v>30</v>
      </c>
      <c r="AX868" s="14" t="s">
        <v>73</v>
      </c>
      <c r="AY868" s="250" t="s">
        <v>139</v>
      </c>
    </row>
    <row r="869" s="13" customFormat="1">
      <c r="A869" s="13"/>
      <c r="B869" s="229"/>
      <c r="C869" s="230"/>
      <c r="D869" s="231" t="s">
        <v>149</v>
      </c>
      <c r="E869" s="232" t="s">
        <v>1</v>
      </c>
      <c r="F869" s="233" t="s">
        <v>230</v>
      </c>
      <c r="G869" s="230"/>
      <c r="H869" s="232" t="s">
        <v>1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9" t="s">
        <v>149</v>
      </c>
      <c r="AU869" s="239" t="s">
        <v>147</v>
      </c>
      <c r="AV869" s="13" t="s">
        <v>81</v>
      </c>
      <c r="AW869" s="13" t="s">
        <v>30</v>
      </c>
      <c r="AX869" s="13" t="s">
        <v>73</v>
      </c>
      <c r="AY869" s="239" t="s">
        <v>139</v>
      </c>
    </row>
    <row r="870" s="14" customFormat="1">
      <c r="A870" s="14"/>
      <c r="B870" s="240"/>
      <c r="C870" s="241"/>
      <c r="D870" s="231" t="s">
        <v>149</v>
      </c>
      <c r="E870" s="242" t="s">
        <v>1</v>
      </c>
      <c r="F870" s="243" t="s">
        <v>81</v>
      </c>
      <c r="G870" s="241"/>
      <c r="H870" s="244">
        <v>1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149</v>
      </c>
      <c r="AU870" s="250" t="s">
        <v>147</v>
      </c>
      <c r="AV870" s="14" t="s">
        <v>147</v>
      </c>
      <c r="AW870" s="14" t="s">
        <v>30</v>
      </c>
      <c r="AX870" s="14" t="s">
        <v>73</v>
      </c>
      <c r="AY870" s="250" t="s">
        <v>139</v>
      </c>
    </row>
    <row r="871" s="13" customFormat="1">
      <c r="A871" s="13"/>
      <c r="B871" s="229"/>
      <c r="C871" s="230"/>
      <c r="D871" s="231" t="s">
        <v>149</v>
      </c>
      <c r="E871" s="232" t="s">
        <v>1</v>
      </c>
      <c r="F871" s="233" t="s">
        <v>1143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149</v>
      </c>
      <c r="AU871" s="239" t="s">
        <v>147</v>
      </c>
      <c r="AV871" s="13" t="s">
        <v>81</v>
      </c>
      <c r="AW871" s="13" t="s">
        <v>30</v>
      </c>
      <c r="AX871" s="13" t="s">
        <v>73</v>
      </c>
      <c r="AY871" s="239" t="s">
        <v>139</v>
      </c>
    </row>
    <row r="872" s="14" customFormat="1">
      <c r="A872" s="14"/>
      <c r="B872" s="240"/>
      <c r="C872" s="241"/>
      <c r="D872" s="231" t="s">
        <v>149</v>
      </c>
      <c r="E872" s="242" t="s">
        <v>1</v>
      </c>
      <c r="F872" s="243" t="s">
        <v>147</v>
      </c>
      <c r="G872" s="241"/>
      <c r="H872" s="244">
        <v>2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149</v>
      </c>
      <c r="AU872" s="250" t="s">
        <v>147</v>
      </c>
      <c r="AV872" s="14" t="s">
        <v>147</v>
      </c>
      <c r="AW872" s="14" t="s">
        <v>30</v>
      </c>
      <c r="AX872" s="14" t="s">
        <v>73</v>
      </c>
      <c r="AY872" s="250" t="s">
        <v>139</v>
      </c>
    </row>
    <row r="873" s="13" customFormat="1">
      <c r="A873" s="13"/>
      <c r="B873" s="229"/>
      <c r="C873" s="230"/>
      <c r="D873" s="231" t="s">
        <v>149</v>
      </c>
      <c r="E873" s="232" t="s">
        <v>1</v>
      </c>
      <c r="F873" s="233" t="s">
        <v>967</v>
      </c>
      <c r="G873" s="230"/>
      <c r="H873" s="232" t="s">
        <v>1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9" t="s">
        <v>149</v>
      </c>
      <c r="AU873" s="239" t="s">
        <v>147</v>
      </c>
      <c r="AV873" s="13" t="s">
        <v>81</v>
      </c>
      <c r="AW873" s="13" t="s">
        <v>30</v>
      </c>
      <c r="AX873" s="13" t="s">
        <v>73</v>
      </c>
      <c r="AY873" s="239" t="s">
        <v>139</v>
      </c>
    </row>
    <row r="874" s="14" customFormat="1">
      <c r="A874" s="14"/>
      <c r="B874" s="240"/>
      <c r="C874" s="241"/>
      <c r="D874" s="231" t="s">
        <v>149</v>
      </c>
      <c r="E874" s="242" t="s">
        <v>1</v>
      </c>
      <c r="F874" s="243" t="s">
        <v>81</v>
      </c>
      <c r="G874" s="241"/>
      <c r="H874" s="244">
        <v>1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149</v>
      </c>
      <c r="AU874" s="250" t="s">
        <v>147</v>
      </c>
      <c r="AV874" s="14" t="s">
        <v>147</v>
      </c>
      <c r="AW874" s="14" t="s">
        <v>30</v>
      </c>
      <c r="AX874" s="14" t="s">
        <v>73</v>
      </c>
      <c r="AY874" s="250" t="s">
        <v>139</v>
      </c>
    </row>
    <row r="875" s="15" customFormat="1">
      <c r="A875" s="15"/>
      <c r="B875" s="262"/>
      <c r="C875" s="263"/>
      <c r="D875" s="231" t="s">
        <v>149</v>
      </c>
      <c r="E875" s="264" t="s">
        <v>1</v>
      </c>
      <c r="F875" s="265" t="s">
        <v>170</v>
      </c>
      <c r="G875" s="263"/>
      <c r="H875" s="266">
        <v>5</v>
      </c>
      <c r="I875" s="267"/>
      <c r="J875" s="263"/>
      <c r="K875" s="263"/>
      <c r="L875" s="268"/>
      <c r="M875" s="269"/>
      <c r="N875" s="270"/>
      <c r="O875" s="270"/>
      <c r="P875" s="270"/>
      <c r="Q875" s="270"/>
      <c r="R875" s="270"/>
      <c r="S875" s="270"/>
      <c r="T875" s="271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72" t="s">
        <v>149</v>
      </c>
      <c r="AU875" s="272" t="s">
        <v>147</v>
      </c>
      <c r="AV875" s="15" t="s">
        <v>146</v>
      </c>
      <c r="AW875" s="15" t="s">
        <v>30</v>
      </c>
      <c r="AX875" s="15" t="s">
        <v>81</v>
      </c>
      <c r="AY875" s="272" t="s">
        <v>139</v>
      </c>
    </row>
    <row r="876" s="2" customFormat="1" ht="16.5" customHeight="1">
      <c r="A876" s="38"/>
      <c r="B876" s="39"/>
      <c r="C876" s="251" t="s">
        <v>1144</v>
      </c>
      <c r="D876" s="251" t="s">
        <v>152</v>
      </c>
      <c r="E876" s="252" t="s">
        <v>1145</v>
      </c>
      <c r="F876" s="253" t="s">
        <v>1146</v>
      </c>
      <c r="G876" s="254" t="s">
        <v>160</v>
      </c>
      <c r="H876" s="255">
        <v>5</v>
      </c>
      <c r="I876" s="256"/>
      <c r="J876" s="257">
        <f>ROUND(I876*H876,2)</f>
        <v>0</v>
      </c>
      <c r="K876" s="258"/>
      <c r="L876" s="259"/>
      <c r="M876" s="260" t="s">
        <v>1</v>
      </c>
      <c r="N876" s="261" t="s">
        <v>39</v>
      </c>
      <c r="O876" s="91"/>
      <c r="P876" s="225">
        <f>O876*H876</f>
        <v>0</v>
      </c>
      <c r="Q876" s="225">
        <v>0.00011</v>
      </c>
      <c r="R876" s="225">
        <f>Q876*H876</f>
        <v>0.00055000000000000003</v>
      </c>
      <c r="S876" s="225">
        <v>0</v>
      </c>
      <c r="T876" s="226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27" t="s">
        <v>333</v>
      </c>
      <c r="AT876" s="227" t="s">
        <v>152</v>
      </c>
      <c r="AU876" s="227" t="s">
        <v>147</v>
      </c>
      <c r="AY876" s="17" t="s">
        <v>139</v>
      </c>
      <c r="BE876" s="228">
        <f>IF(N876="základní",J876,0)</f>
        <v>0</v>
      </c>
      <c r="BF876" s="228">
        <f>IF(N876="snížená",J876,0)</f>
        <v>0</v>
      </c>
      <c r="BG876" s="228">
        <f>IF(N876="zákl. přenesená",J876,0)</f>
        <v>0</v>
      </c>
      <c r="BH876" s="228">
        <f>IF(N876="sníž. přenesená",J876,0)</f>
        <v>0</v>
      </c>
      <c r="BI876" s="228">
        <f>IF(N876="nulová",J876,0)</f>
        <v>0</v>
      </c>
      <c r="BJ876" s="17" t="s">
        <v>147</v>
      </c>
      <c r="BK876" s="228">
        <f>ROUND(I876*H876,2)</f>
        <v>0</v>
      </c>
      <c r="BL876" s="17" t="s">
        <v>256</v>
      </c>
      <c r="BM876" s="227" t="s">
        <v>1147</v>
      </c>
    </row>
    <row r="877" s="13" customFormat="1">
      <c r="A877" s="13"/>
      <c r="B877" s="229"/>
      <c r="C877" s="230"/>
      <c r="D877" s="231" t="s">
        <v>149</v>
      </c>
      <c r="E877" s="232" t="s">
        <v>1</v>
      </c>
      <c r="F877" s="233" t="s">
        <v>384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149</v>
      </c>
      <c r="AU877" s="239" t="s">
        <v>147</v>
      </c>
      <c r="AV877" s="13" t="s">
        <v>81</v>
      </c>
      <c r="AW877" s="13" t="s">
        <v>30</v>
      </c>
      <c r="AX877" s="13" t="s">
        <v>73</v>
      </c>
      <c r="AY877" s="239" t="s">
        <v>139</v>
      </c>
    </row>
    <row r="878" s="14" customFormat="1">
      <c r="A878" s="14"/>
      <c r="B878" s="240"/>
      <c r="C878" s="241"/>
      <c r="D878" s="231" t="s">
        <v>149</v>
      </c>
      <c r="E878" s="242" t="s">
        <v>1</v>
      </c>
      <c r="F878" s="243" t="s">
        <v>81</v>
      </c>
      <c r="G878" s="241"/>
      <c r="H878" s="244">
        <v>1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149</v>
      </c>
      <c r="AU878" s="250" t="s">
        <v>147</v>
      </c>
      <c r="AV878" s="14" t="s">
        <v>147</v>
      </c>
      <c r="AW878" s="14" t="s">
        <v>30</v>
      </c>
      <c r="AX878" s="14" t="s">
        <v>73</v>
      </c>
      <c r="AY878" s="250" t="s">
        <v>139</v>
      </c>
    </row>
    <row r="879" s="13" customFormat="1">
      <c r="A879" s="13"/>
      <c r="B879" s="229"/>
      <c r="C879" s="230"/>
      <c r="D879" s="231" t="s">
        <v>149</v>
      </c>
      <c r="E879" s="232" t="s">
        <v>1</v>
      </c>
      <c r="F879" s="233" t="s">
        <v>230</v>
      </c>
      <c r="G879" s="230"/>
      <c r="H879" s="232" t="s">
        <v>1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149</v>
      </c>
      <c r="AU879" s="239" t="s">
        <v>147</v>
      </c>
      <c r="AV879" s="13" t="s">
        <v>81</v>
      </c>
      <c r="AW879" s="13" t="s">
        <v>30</v>
      </c>
      <c r="AX879" s="13" t="s">
        <v>73</v>
      </c>
      <c r="AY879" s="239" t="s">
        <v>139</v>
      </c>
    </row>
    <row r="880" s="14" customFormat="1">
      <c r="A880" s="14"/>
      <c r="B880" s="240"/>
      <c r="C880" s="241"/>
      <c r="D880" s="231" t="s">
        <v>149</v>
      </c>
      <c r="E880" s="242" t="s">
        <v>1</v>
      </c>
      <c r="F880" s="243" t="s">
        <v>81</v>
      </c>
      <c r="G880" s="241"/>
      <c r="H880" s="244">
        <v>1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149</v>
      </c>
      <c r="AU880" s="250" t="s">
        <v>147</v>
      </c>
      <c r="AV880" s="14" t="s">
        <v>147</v>
      </c>
      <c r="AW880" s="14" t="s">
        <v>30</v>
      </c>
      <c r="AX880" s="14" t="s">
        <v>73</v>
      </c>
      <c r="AY880" s="250" t="s">
        <v>139</v>
      </c>
    </row>
    <row r="881" s="13" customFormat="1">
      <c r="A881" s="13"/>
      <c r="B881" s="229"/>
      <c r="C881" s="230"/>
      <c r="D881" s="231" t="s">
        <v>149</v>
      </c>
      <c r="E881" s="232" t="s">
        <v>1</v>
      </c>
      <c r="F881" s="233" t="s">
        <v>1143</v>
      </c>
      <c r="G881" s="230"/>
      <c r="H881" s="232" t="s">
        <v>1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9" t="s">
        <v>149</v>
      </c>
      <c r="AU881" s="239" t="s">
        <v>147</v>
      </c>
      <c r="AV881" s="13" t="s">
        <v>81</v>
      </c>
      <c r="AW881" s="13" t="s">
        <v>30</v>
      </c>
      <c r="AX881" s="13" t="s">
        <v>73</v>
      </c>
      <c r="AY881" s="239" t="s">
        <v>139</v>
      </c>
    </row>
    <row r="882" s="14" customFormat="1">
      <c r="A882" s="14"/>
      <c r="B882" s="240"/>
      <c r="C882" s="241"/>
      <c r="D882" s="231" t="s">
        <v>149</v>
      </c>
      <c r="E882" s="242" t="s">
        <v>1</v>
      </c>
      <c r="F882" s="243" t="s">
        <v>147</v>
      </c>
      <c r="G882" s="241"/>
      <c r="H882" s="244">
        <v>2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149</v>
      </c>
      <c r="AU882" s="250" t="s">
        <v>147</v>
      </c>
      <c r="AV882" s="14" t="s">
        <v>147</v>
      </c>
      <c r="AW882" s="14" t="s">
        <v>30</v>
      </c>
      <c r="AX882" s="14" t="s">
        <v>73</v>
      </c>
      <c r="AY882" s="250" t="s">
        <v>139</v>
      </c>
    </row>
    <row r="883" s="13" customFormat="1">
      <c r="A883" s="13"/>
      <c r="B883" s="229"/>
      <c r="C883" s="230"/>
      <c r="D883" s="231" t="s">
        <v>149</v>
      </c>
      <c r="E883" s="232" t="s">
        <v>1</v>
      </c>
      <c r="F883" s="233" t="s">
        <v>967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149</v>
      </c>
      <c r="AU883" s="239" t="s">
        <v>147</v>
      </c>
      <c r="AV883" s="13" t="s">
        <v>81</v>
      </c>
      <c r="AW883" s="13" t="s">
        <v>30</v>
      </c>
      <c r="AX883" s="13" t="s">
        <v>73</v>
      </c>
      <c r="AY883" s="239" t="s">
        <v>139</v>
      </c>
    </row>
    <row r="884" s="14" customFormat="1">
      <c r="A884" s="14"/>
      <c r="B884" s="240"/>
      <c r="C884" s="241"/>
      <c r="D884" s="231" t="s">
        <v>149</v>
      </c>
      <c r="E884" s="242" t="s">
        <v>1</v>
      </c>
      <c r="F884" s="243" t="s">
        <v>81</v>
      </c>
      <c r="G884" s="241"/>
      <c r="H884" s="244">
        <v>1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0" t="s">
        <v>149</v>
      </c>
      <c r="AU884" s="250" t="s">
        <v>147</v>
      </c>
      <c r="AV884" s="14" t="s">
        <v>147</v>
      </c>
      <c r="AW884" s="14" t="s">
        <v>30</v>
      </c>
      <c r="AX884" s="14" t="s">
        <v>73</v>
      </c>
      <c r="AY884" s="250" t="s">
        <v>139</v>
      </c>
    </row>
    <row r="885" s="15" customFormat="1">
      <c r="A885" s="15"/>
      <c r="B885" s="262"/>
      <c r="C885" s="263"/>
      <c r="D885" s="231" t="s">
        <v>149</v>
      </c>
      <c r="E885" s="264" t="s">
        <v>1</v>
      </c>
      <c r="F885" s="265" t="s">
        <v>170</v>
      </c>
      <c r="G885" s="263"/>
      <c r="H885" s="266">
        <v>5</v>
      </c>
      <c r="I885" s="267"/>
      <c r="J885" s="263"/>
      <c r="K885" s="263"/>
      <c r="L885" s="268"/>
      <c r="M885" s="269"/>
      <c r="N885" s="270"/>
      <c r="O885" s="270"/>
      <c r="P885" s="270"/>
      <c r="Q885" s="270"/>
      <c r="R885" s="270"/>
      <c r="S885" s="270"/>
      <c r="T885" s="271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72" t="s">
        <v>149</v>
      </c>
      <c r="AU885" s="272" t="s">
        <v>147</v>
      </c>
      <c r="AV885" s="15" t="s">
        <v>146</v>
      </c>
      <c r="AW885" s="15" t="s">
        <v>30</v>
      </c>
      <c r="AX885" s="15" t="s">
        <v>81</v>
      </c>
      <c r="AY885" s="272" t="s">
        <v>139</v>
      </c>
    </row>
    <row r="886" s="2" customFormat="1" ht="24.15" customHeight="1">
      <c r="A886" s="38"/>
      <c r="B886" s="39"/>
      <c r="C886" s="251" t="s">
        <v>1148</v>
      </c>
      <c r="D886" s="251" t="s">
        <v>152</v>
      </c>
      <c r="E886" s="252" t="s">
        <v>1149</v>
      </c>
      <c r="F886" s="253" t="s">
        <v>1150</v>
      </c>
      <c r="G886" s="254" t="s">
        <v>160</v>
      </c>
      <c r="H886" s="255">
        <v>15</v>
      </c>
      <c r="I886" s="256"/>
      <c r="J886" s="257">
        <f>ROUND(I886*H886,2)</f>
        <v>0</v>
      </c>
      <c r="K886" s="258"/>
      <c r="L886" s="259"/>
      <c r="M886" s="260" t="s">
        <v>1</v>
      </c>
      <c r="N886" s="261" t="s">
        <v>39</v>
      </c>
      <c r="O886" s="91"/>
      <c r="P886" s="225">
        <f>O886*H886</f>
        <v>0</v>
      </c>
      <c r="Q886" s="225">
        <v>1.0000000000000001E-05</v>
      </c>
      <c r="R886" s="225">
        <f>Q886*H886</f>
        <v>0.00015000000000000001</v>
      </c>
      <c r="S886" s="225">
        <v>0</v>
      </c>
      <c r="T886" s="226">
        <f>S886*H886</f>
        <v>0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27" t="s">
        <v>333</v>
      </c>
      <c r="AT886" s="227" t="s">
        <v>152</v>
      </c>
      <c r="AU886" s="227" t="s">
        <v>147</v>
      </c>
      <c r="AY886" s="17" t="s">
        <v>139</v>
      </c>
      <c r="BE886" s="228">
        <f>IF(N886="základní",J886,0)</f>
        <v>0</v>
      </c>
      <c r="BF886" s="228">
        <f>IF(N886="snížená",J886,0)</f>
        <v>0</v>
      </c>
      <c r="BG886" s="228">
        <f>IF(N886="zákl. přenesená",J886,0)</f>
        <v>0</v>
      </c>
      <c r="BH886" s="228">
        <f>IF(N886="sníž. přenesená",J886,0)</f>
        <v>0</v>
      </c>
      <c r="BI886" s="228">
        <f>IF(N886="nulová",J886,0)</f>
        <v>0</v>
      </c>
      <c r="BJ886" s="17" t="s">
        <v>147</v>
      </c>
      <c r="BK886" s="228">
        <f>ROUND(I886*H886,2)</f>
        <v>0</v>
      </c>
      <c r="BL886" s="17" t="s">
        <v>256</v>
      </c>
      <c r="BM886" s="227" t="s">
        <v>1151</v>
      </c>
    </row>
    <row r="887" s="13" customFormat="1">
      <c r="A887" s="13"/>
      <c r="B887" s="229"/>
      <c r="C887" s="230"/>
      <c r="D887" s="231" t="s">
        <v>149</v>
      </c>
      <c r="E887" s="232" t="s">
        <v>1</v>
      </c>
      <c r="F887" s="233" t="s">
        <v>1152</v>
      </c>
      <c r="G887" s="230"/>
      <c r="H887" s="232" t="s">
        <v>1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9" t="s">
        <v>149</v>
      </c>
      <c r="AU887" s="239" t="s">
        <v>147</v>
      </c>
      <c r="AV887" s="13" t="s">
        <v>81</v>
      </c>
      <c r="AW887" s="13" t="s">
        <v>30</v>
      </c>
      <c r="AX887" s="13" t="s">
        <v>73</v>
      </c>
      <c r="AY887" s="239" t="s">
        <v>139</v>
      </c>
    </row>
    <row r="888" s="14" customFormat="1">
      <c r="A888" s="14"/>
      <c r="B888" s="240"/>
      <c r="C888" s="241"/>
      <c r="D888" s="231" t="s">
        <v>149</v>
      </c>
      <c r="E888" s="242" t="s">
        <v>1</v>
      </c>
      <c r="F888" s="243" t="s">
        <v>171</v>
      </c>
      <c r="G888" s="241"/>
      <c r="H888" s="244">
        <v>5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149</v>
      </c>
      <c r="AU888" s="250" t="s">
        <v>147</v>
      </c>
      <c r="AV888" s="14" t="s">
        <v>147</v>
      </c>
      <c r="AW888" s="14" t="s">
        <v>30</v>
      </c>
      <c r="AX888" s="14" t="s">
        <v>73</v>
      </c>
      <c r="AY888" s="250" t="s">
        <v>139</v>
      </c>
    </row>
    <row r="889" s="13" customFormat="1">
      <c r="A889" s="13"/>
      <c r="B889" s="229"/>
      <c r="C889" s="230"/>
      <c r="D889" s="231" t="s">
        <v>149</v>
      </c>
      <c r="E889" s="232" t="s">
        <v>1</v>
      </c>
      <c r="F889" s="233" t="s">
        <v>1153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149</v>
      </c>
      <c r="AU889" s="239" t="s">
        <v>147</v>
      </c>
      <c r="AV889" s="13" t="s">
        <v>81</v>
      </c>
      <c r="AW889" s="13" t="s">
        <v>30</v>
      </c>
      <c r="AX889" s="13" t="s">
        <v>73</v>
      </c>
      <c r="AY889" s="239" t="s">
        <v>139</v>
      </c>
    </row>
    <row r="890" s="14" customFormat="1">
      <c r="A890" s="14"/>
      <c r="B890" s="240"/>
      <c r="C890" s="241"/>
      <c r="D890" s="231" t="s">
        <v>149</v>
      </c>
      <c r="E890" s="242" t="s">
        <v>1</v>
      </c>
      <c r="F890" s="243" t="s">
        <v>176</v>
      </c>
      <c r="G890" s="241"/>
      <c r="H890" s="244">
        <v>6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149</v>
      </c>
      <c r="AU890" s="250" t="s">
        <v>147</v>
      </c>
      <c r="AV890" s="14" t="s">
        <v>147</v>
      </c>
      <c r="AW890" s="14" t="s">
        <v>30</v>
      </c>
      <c r="AX890" s="14" t="s">
        <v>73</v>
      </c>
      <c r="AY890" s="250" t="s">
        <v>139</v>
      </c>
    </row>
    <row r="891" s="13" customFormat="1">
      <c r="A891" s="13"/>
      <c r="B891" s="229"/>
      <c r="C891" s="230"/>
      <c r="D891" s="231" t="s">
        <v>149</v>
      </c>
      <c r="E891" s="232" t="s">
        <v>1</v>
      </c>
      <c r="F891" s="233" t="s">
        <v>1154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149</v>
      </c>
      <c r="AU891" s="239" t="s">
        <v>147</v>
      </c>
      <c r="AV891" s="13" t="s">
        <v>81</v>
      </c>
      <c r="AW891" s="13" t="s">
        <v>30</v>
      </c>
      <c r="AX891" s="13" t="s">
        <v>73</v>
      </c>
      <c r="AY891" s="239" t="s">
        <v>139</v>
      </c>
    </row>
    <row r="892" s="13" customFormat="1">
      <c r="A892" s="13"/>
      <c r="B892" s="229"/>
      <c r="C892" s="230"/>
      <c r="D892" s="231" t="s">
        <v>149</v>
      </c>
      <c r="E892" s="232" t="s">
        <v>1</v>
      </c>
      <c r="F892" s="233" t="s">
        <v>384</v>
      </c>
      <c r="G892" s="230"/>
      <c r="H892" s="232" t="s">
        <v>1</v>
      </c>
      <c r="I892" s="234"/>
      <c r="J892" s="230"/>
      <c r="K892" s="230"/>
      <c r="L892" s="235"/>
      <c r="M892" s="236"/>
      <c r="N892" s="237"/>
      <c r="O892" s="237"/>
      <c r="P892" s="237"/>
      <c r="Q892" s="237"/>
      <c r="R892" s="237"/>
      <c r="S892" s="237"/>
      <c r="T892" s="238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9" t="s">
        <v>149</v>
      </c>
      <c r="AU892" s="239" t="s">
        <v>147</v>
      </c>
      <c r="AV892" s="13" t="s">
        <v>81</v>
      </c>
      <c r="AW892" s="13" t="s">
        <v>30</v>
      </c>
      <c r="AX892" s="13" t="s">
        <v>73</v>
      </c>
      <c r="AY892" s="239" t="s">
        <v>139</v>
      </c>
    </row>
    <row r="893" s="14" customFormat="1">
      <c r="A893" s="14"/>
      <c r="B893" s="240"/>
      <c r="C893" s="241"/>
      <c r="D893" s="231" t="s">
        <v>149</v>
      </c>
      <c r="E893" s="242" t="s">
        <v>1</v>
      </c>
      <c r="F893" s="243" t="s">
        <v>147</v>
      </c>
      <c r="G893" s="241"/>
      <c r="H893" s="244">
        <v>2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0" t="s">
        <v>149</v>
      </c>
      <c r="AU893" s="250" t="s">
        <v>147</v>
      </c>
      <c r="AV893" s="14" t="s">
        <v>147</v>
      </c>
      <c r="AW893" s="14" t="s">
        <v>30</v>
      </c>
      <c r="AX893" s="14" t="s">
        <v>73</v>
      </c>
      <c r="AY893" s="250" t="s">
        <v>139</v>
      </c>
    </row>
    <row r="894" s="13" customFormat="1">
      <c r="A894" s="13"/>
      <c r="B894" s="229"/>
      <c r="C894" s="230"/>
      <c r="D894" s="231" t="s">
        <v>149</v>
      </c>
      <c r="E894" s="232" t="s">
        <v>1</v>
      </c>
      <c r="F894" s="233" t="s">
        <v>228</v>
      </c>
      <c r="G894" s="230"/>
      <c r="H894" s="232" t="s">
        <v>1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9" t="s">
        <v>149</v>
      </c>
      <c r="AU894" s="239" t="s">
        <v>147</v>
      </c>
      <c r="AV894" s="13" t="s">
        <v>81</v>
      </c>
      <c r="AW894" s="13" t="s">
        <v>30</v>
      </c>
      <c r="AX894" s="13" t="s">
        <v>73</v>
      </c>
      <c r="AY894" s="239" t="s">
        <v>139</v>
      </c>
    </row>
    <row r="895" s="14" customFormat="1">
      <c r="A895" s="14"/>
      <c r="B895" s="240"/>
      <c r="C895" s="241"/>
      <c r="D895" s="231" t="s">
        <v>149</v>
      </c>
      <c r="E895" s="242" t="s">
        <v>1</v>
      </c>
      <c r="F895" s="243" t="s">
        <v>147</v>
      </c>
      <c r="G895" s="241"/>
      <c r="H895" s="244">
        <v>2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149</v>
      </c>
      <c r="AU895" s="250" t="s">
        <v>147</v>
      </c>
      <c r="AV895" s="14" t="s">
        <v>147</v>
      </c>
      <c r="AW895" s="14" t="s">
        <v>30</v>
      </c>
      <c r="AX895" s="14" t="s">
        <v>73</v>
      </c>
      <c r="AY895" s="250" t="s">
        <v>139</v>
      </c>
    </row>
    <row r="896" s="15" customFormat="1">
      <c r="A896" s="15"/>
      <c r="B896" s="262"/>
      <c r="C896" s="263"/>
      <c r="D896" s="231" t="s">
        <v>149</v>
      </c>
      <c r="E896" s="264" t="s">
        <v>1</v>
      </c>
      <c r="F896" s="265" t="s">
        <v>170</v>
      </c>
      <c r="G896" s="263"/>
      <c r="H896" s="266">
        <v>15</v>
      </c>
      <c r="I896" s="267"/>
      <c r="J896" s="263"/>
      <c r="K896" s="263"/>
      <c r="L896" s="268"/>
      <c r="M896" s="269"/>
      <c r="N896" s="270"/>
      <c r="O896" s="270"/>
      <c r="P896" s="270"/>
      <c r="Q896" s="270"/>
      <c r="R896" s="270"/>
      <c r="S896" s="270"/>
      <c r="T896" s="271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72" t="s">
        <v>149</v>
      </c>
      <c r="AU896" s="272" t="s">
        <v>147</v>
      </c>
      <c r="AV896" s="15" t="s">
        <v>146</v>
      </c>
      <c r="AW896" s="15" t="s">
        <v>30</v>
      </c>
      <c r="AX896" s="15" t="s">
        <v>81</v>
      </c>
      <c r="AY896" s="272" t="s">
        <v>139</v>
      </c>
    </row>
    <row r="897" s="2" customFormat="1" ht="16.5" customHeight="1">
      <c r="A897" s="38"/>
      <c r="B897" s="39"/>
      <c r="C897" s="251" t="s">
        <v>1155</v>
      </c>
      <c r="D897" s="251" t="s">
        <v>152</v>
      </c>
      <c r="E897" s="252" t="s">
        <v>1156</v>
      </c>
      <c r="F897" s="253" t="s">
        <v>1157</v>
      </c>
      <c r="G897" s="254" t="s">
        <v>160</v>
      </c>
      <c r="H897" s="255">
        <v>9</v>
      </c>
      <c r="I897" s="256"/>
      <c r="J897" s="257">
        <f>ROUND(I897*H897,2)</f>
        <v>0</v>
      </c>
      <c r="K897" s="258"/>
      <c r="L897" s="259"/>
      <c r="M897" s="260" t="s">
        <v>1</v>
      </c>
      <c r="N897" s="261" t="s">
        <v>39</v>
      </c>
      <c r="O897" s="91"/>
      <c r="P897" s="225">
        <f>O897*H897</f>
        <v>0</v>
      </c>
      <c r="Q897" s="225">
        <v>2.0000000000000002E-05</v>
      </c>
      <c r="R897" s="225">
        <f>Q897*H897</f>
        <v>0.00018000000000000001</v>
      </c>
      <c r="S897" s="225">
        <v>0</v>
      </c>
      <c r="T897" s="226">
        <f>S897*H897</f>
        <v>0</v>
      </c>
      <c r="U897" s="38"/>
      <c r="V897" s="38"/>
      <c r="W897" s="38"/>
      <c r="X897" s="38"/>
      <c r="Y897" s="38"/>
      <c r="Z897" s="38"/>
      <c r="AA897" s="38"/>
      <c r="AB897" s="38"/>
      <c r="AC897" s="38"/>
      <c r="AD897" s="38"/>
      <c r="AE897" s="38"/>
      <c r="AR897" s="227" t="s">
        <v>333</v>
      </c>
      <c r="AT897" s="227" t="s">
        <v>152</v>
      </c>
      <c r="AU897" s="227" t="s">
        <v>147</v>
      </c>
      <c r="AY897" s="17" t="s">
        <v>139</v>
      </c>
      <c r="BE897" s="228">
        <f>IF(N897="základní",J897,0)</f>
        <v>0</v>
      </c>
      <c r="BF897" s="228">
        <f>IF(N897="snížená",J897,0)</f>
        <v>0</v>
      </c>
      <c r="BG897" s="228">
        <f>IF(N897="zákl. přenesená",J897,0)</f>
        <v>0</v>
      </c>
      <c r="BH897" s="228">
        <f>IF(N897="sníž. přenesená",J897,0)</f>
        <v>0</v>
      </c>
      <c r="BI897" s="228">
        <f>IF(N897="nulová",J897,0)</f>
        <v>0</v>
      </c>
      <c r="BJ897" s="17" t="s">
        <v>147</v>
      </c>
      <c r="BK897" s="228">
        <f>ROUND(I897*H897,2)</f>
        <v>0</v>
      </c>
      <c r="BL897" s="17" t="s">
        <v>256</v>
      </c>
      <c r="BM897" s="227" t="s">
        <v>1158</v>
      </c>
    </row>
    <row r="898" s="13" customFormat="1">
      <c r="A898" s="13"/>
      <c r="B898" s="229"/>
      <c r="C898" s="230"/>
      <c r="D898" s="231" t="s">
        <v>149</v>
      </c>
      <c r="E898" s="232" t="s">
        <v>1</v>
      </c>
      <c r="F898" s="233" t="s">
        <v>1159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149</v>
      </c>
      <c r="AU898" s="239" t="s">
        <v>147</v>
      </c>
      <c r="AV898" s="13" t="s">
        <v>81</v>
      </c>
      <c r="AW898" s="13" t="s">
        <v>30</v>
      </c>
      <c r="AX898" s="13" t="s">
        <v>73</v>
      </c>
      <c r="AY898" s="239" t="s">
        <v>139</v>
      </c>
    </row>
    <row r="899" s="14" customFormat="1">
      <c r="A899" s="14"/>
      <c r="B899" s="240"/>
      <c r="C899" s="241"/>
      <c r="D899" s="231" t="s">
        <v>149</v>
      </c>
      <c r="E899" s="242" t="s">
        <v>1</v>
      </c>
      <c r="F899" s="243" t="s">
        <v>202</v>
      </c>
      <c r="G899" s="241"/>
      <c r="H899" s="244">
        <v>9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149</v>
      </c>
      <c r="AU899" s="250" t="s">
        <v>147</v>
      </c>
      <c r="AV899" s="14" t="s">
        <v>147</v>
      </c>
      <c r="AW899" s="14" t="s">
        <v>30</v>
      </c>
      <c r="AX899" s="14" t="s">
        <v>81</v>
      </c>
      <c r="AY899" s="250" t="s">
        <v>139</v>
      </c>
    </row>
    <row r="900" s="2" customFormat="1" ht="16.5" customHeight="1">
      <c r="A900" s="38"/>
      <c r="B900" s="39"/>
      <c r="C900" s="251" t="s">
        <v>1160</v>
      </c>
      <c r="D900" s="251" t="s">
        <v>152</v>
      </c>
      <c r="E900" s="252" t="s">
        <v>1161</v>
      </c>
      <c r="F900" s="253" t="s">
        <v>1162</v>
      </c>
      <c r="G900" s="254" t="s">
        <v>160</v>
      </c>
      <c r="H900" s="255">
        <v>2</v>
      </c>
      <c r="I900" s="256"/>
      <c r="J900" s="257">
        <f>ROUND(I900*H900,2)</f>
        <v>0</v>
      </c>
      <c r="K900" s="258"/>
      <c r="L900" s="259"/>
      <c r="M900" s="260" t="s">
        <v>1</v>
      </c>
      <c r="N900" s="261" t="s">
        <v>39</v>
      </c>
      <c r="O900" s="91"/>
      <c r="P900" s="225">
        <f>O900*H900</f>
        <v>0</v>
      </c>
      <c r="Q900" s="225">
        <v>3.0000000000000001E-05</v>
      </c>
      <c r="R900" s="225">
        <f>Q900*H900</f>
        <v>6.0000000000000002E-05</v>
      </c>
      <c r="S900" s="225">
        <v>0</v>
      </c>
      <c r="T900" s="226">
        <f>S900*H900</f>
        <v>0</v>
      </c>
      <c r="U900" s="38"/>
      <c r="V900" s="38"/>
      <c r="W900" s="38"/>
      <c r="X900" s="38"/>
      <c r="Y900" s="38"/>
      <c r="Z900" s="38"/>
      <c r="AA900" s="38"/>
      <c r="AB900" s="38"/>
      <c r="AC900" s="38"/>
      <c r="AD900" s="38"/>
      <c r="AE900" s="38"/>
      <c r="AR900" s="227" t="s">
        <v>333</v>
      </c>
      <c r="AT900" s="227" t="s">
        <v>152</v>
      </c>
      <c r="AU900" s="227" t="s">
        <v>147</v>
      </c>
      <c r="AY900" s="17" t="s">
        <v>139</v>
      </c>
      <c r="BE900" s="228">
        <f>IF(N900="základní",J900,0)</f>
        <v>0</v>
      </c>
      <c r="BF900" s="228">
        <f>IF(N900="snížená",J900,0)</f>
        <v>0</v>
      </c>
      <c r="BG900" s="228">
        <f>IF(N900="zákl. přenesená",J900,0)</f>
        <v>0</v>
      </c>
      <c r="BH900" s="228">
        <f>IF(N900="sníž. přenesená",J900,0)</f>
        <v>0</v>
      </c>
      <c r="BI900" s="228">
        <f>IF(N900="nulová",J900,0)</f>
        <v>0</v>
      </c>
      <c r="BJ900" s="17" t="s">
        <v>147</v>
      </c>
      <c r="BK900" s="228">
        <f>ROUND(I900*H900,2)</f>
        <v>0</v>
      </c>
      <c r="BL900" s="17" t="s">
        <v>256</v>
      </c>
      <c r="BM900" s="227" t="s">
        <v>1163</v>
      </c>
    </row>
    <row r="901" s="13" customFormat="1">
      <c r="A901" s="13"/>
      <c r="B901" s="229"/>
      <c r="C901" s="230"/>
      <c r="D901" s="231" t="s">
        <v>149</v>
      </c>
      <c r="E901" s="232" t="s">
        <v>1</v>
      </c>
      <c r="F901" s="233" t="s">
        <v>1164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149</v>
      </c>
      <c r="AU901" s="239" t="s">
        <v>147</v>
      </c>
      <c r="AV901" s="13" t="s">
        <v>81</v>
      </c>
      <c r="AW901" s="13" t="s">
        <v>30</v>
      </c>
      <c r="AX901" s="13" t="s">
        <v>73</v>
      </c>
      <c r="AY901" s="239" t="s">
        <v>139</v>
      </c>
    </row>
    <row r="902" s="14" customFormat="1">
      <c r="A902" s="14"/>
      <c r="B902" s="240"/>
      <c r="C902" s="241"/>
      <c r="D902" s="231" t="s">
        <v>149</v>
      </c>
      <c r="E902" s="242" t="s">
        <v>1</v>
      </c>
      <c r="F902" s="243" t="s">
        <v>284</v>
      </c>
      <c r="G902" s="241"/>
      <c r="H902" s="244">
        <v>2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149</v>
      </c>
      <c r="AU902" s="250" t="s">
        <v>147</v>
      </c>
      <c r="AV902" s="14" t="s">
        <v>147</v>
      </c>
      <c r="AW902" s="14" t="s">
        <v>30</v>
      </c>
      <c r="AX902" s="14" t="s">
        <v>81</v>
      </c>
      <c r="AY902" s="250" t="s">
        <v>139</v>
      </c>
    </row>
    <row r="903" s="2" customFormat="1" ht="16.5" customHeight="1">
      <c r="A903" s="38"/>
      <c r="B903" s="39"/>
      <c r="C903" s="251" t="s">
        <v>1165</v>
      </c>
      <c r="D903" s="251" t="s">
        <v>152</v>
      </c>
      <c r="E903" s="252" t="s">
        <v>1166</v>
      </c>
      <c r="F903" s="253" t="s">
        <v>1167</v>
      </c>
      <c r="G903" s="254" t="s">
        <v>160</v>
      </c>
      <c r="H903" s="255">
        <v>4</v>
      </c>
      <c r="I903" s="256"/>
      <c r="J903" s="257">
        <f>ROUND(I903*H903,2)</f>
        <v>0</v>
      </c>
      <c r="K903" s="258"/>
      <c r="L903" s="259"/>
      <c r="M903" s="260" t="s">
        <v>1</v>
      </c>
      <c r="N903" s="261" t="s">
        <v>39</v>
      </c>
      <c r="O903" s="91"/>
      <c r="P903" s="225">
        <f>O903*H903</f>
        <v>0</v>
      </c>
      <c r="Q903" s="225">
        <v>4.0000000000000003E-05</v>
      </c>
      <c r="R903" s="225">
        <f>Q903*H903</f>
        <v>0.00016000000000000001</v>
      </c>
      <c r="S903" s="225">
        <v>0</v>
      </c>
      <c r="T903" s="226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27" t="s">
        <v>333</v>
      </c>
      <c r="AT903" s="227" t="s">
        <v>152</v>
      </c>
      <c r="AU903" s="227" t="s">
        <v>147</v>
      </c>
      <c r="AY903" s="17" t="s">
        <v>139</v>
      </c>
      <c r="BE903" s="228">
        <f>IF(N903="základní",J903,0)</f>
        <v>0</v>
      </c>
      <c r="BF903" s="228">
        <f>IF(N903="snížená",J903,0)</f>
        <v>0</v>
      </c>
      <c r="BG903" s="228">
        <f>IF(N903="zákl. přenesená",J903,0)</f>
        <v>0</v>
      </c>
      <c r="BH903" s="228">
        <f>IF(N903="sníž. přenesená",J903,0)</f>
        <v>0</v>
      </c>
      <c r="BI903" s="228">
        <f>IF(N903="nulová",J903,0)</f>
        <v>0</v>
      </c>
      <c r="BJ903" s="17" t="s">
        <v>147</v>
      </c>
      <c r="BK903" s="228">
        <f>ROUND(I903*H903,2)</f>
        <v>0</v>
      </c>
      <c r="BL903" s="17" t="s">
        <v>256</v>
      </c>
      <c r="BM903" s="227" t="s">
        <v>1168</v>
      </c>
    </row>
    <row r="904" s="13" customFormat="1">
      <c r="A904" s="13"/>
      <c r="B904" s="229"/>
      <c r="C904" s="230"/>
      <c r="D904" s="231" t="s">
        <v>149</v>
      </c>
      <c r="E904" s="232" t="s">
        <v>1</v>
      </c>
      <c r="F904" s="233" t="s">
        <v>1169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149</v>
      </c>
      <c r="AU904" s="239" t="s">
        <v>147</v>
      </c>
      <c r="AV904" s="13" t="s">
        <v>81</v>
      </c>
      <c r="AW904" s="13" t="s">
        <v>30</v>
      </c>
      <c r="AX904" s="13" t="s">
        <v>73</v>
      </c>
      <c r="AY904" s="239" t="s">
        <v>139</v>
      </c>
    </row>
    <row r="905" s="14" customFormat="1">
      <c r="A905" s="14"/>
      <c r="B905" s="240"/>
      <c r="C905" s="241"/>
      <c r="D905" s="231" t="s">
        <v>149</v>
      </c>
      <c r="E905" s="242" t="s">
        <v>1</v>
      </c>
      <c r="F905" s="243" t="s">
        <v>670</v>
      </c>
      <c r="G905" s="241"/>
      <c r="H905" s="244">
        <v>4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149</v>
      </c>
      <c r="AU905" s="250" t="s">
        <v>147</v>
      </c>
      <c r="AV905" s="14" t="s">
        <v>147</v>
      </c>
      <c r="AW905" s="14" t="s">
        <v>30</v>
      </c>
      <c r="AX905" s="14" t="s">
        <v>81</v>
      </c>
      <c r="AY905" s="250" t="s">
        <v>139</v>
      </c>
    </row>
    <row r="906" s="2" customFormat="1" ht="24.15" customHeight="1">
      <c r="A906" s="38"/>
      <c r="B906" s="39"/>
      <c r="C906" s="215" t="s">
        <v>1170</v>
      </c>
      <c r="D906" s="215" t="s">
        <v>142</v>
      </c>
      <c r="E906" s="216" t="s">
        <v>1171</v>
      </c>
      <c r="F906" s="217" t="s">
        <v>1172</v>
      </c>
      <c r="G906" s="218" t="s">
        <v>160</v>
      </c>
      <c r="H906" s="219">
        <v>6</v>
      </c>
      <c r="I906" s="220"/>
      <c r="J906" s="221">
        <f>ROUND(I906*H906,2)</f>
        <v>0</v>
      </c>
      <c r="K906" s="222"/>
      <c r="L906" s="44"/>
      <c r="M906" s="223" t="s">
        <v>1</v>
      </c>
      <c r="N906" s="224" t="s">
        <v>39</v>
      </c>
      <c r="O906" s="91"/>
      <c r="P906" s="225">
        <f>O906*H906</f>
        <v>0</v>
      </c>
      <c r="Q906" s="225">
        <v>0</v>
      </c>
      <c r="R906" s="225">
        <f>Q906*H906</f>
        <v>0</v>
      </c>
      <c r="S906" s="225">
        <v>0</v>
      </c>
      <c r="T906" s="226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27" t="s">
        <v>256</v>
      </c>
      <c r="AT906" s="227" t="s">
        <v>142</v>
      </c>
      <c r="AU906" s="227" t="s">
        <v>147</v>
      </c>
      <c r="AY906" s="17" t="s">
        <v>139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7" t="s">
        <v>147</v>
      </c>
      <c r="BK906" s="228">
        <f>ROUND(I906*H906,2)</f>
        <v>0</v>
      </c>
      <c r="BL906" s="17" t="s">
        <v>256</v>
      </c>
      <c r="BM906" s="227" t="s">
        <v>1173</v>
      </c>
    </row>
    <row r="907" s="13" customFormat="1">
      <c r="A907" s="13"/>
      <c r="B907" s="229"/>
      <c r="C907" s="230"/>
      <c r="D907" s="231" t="s">
        <v>149</v>
      </c>
      <c r="E907" s="232" t="s">
        <v>1</v>
      </c>
      <c r="F907" s="233" t="s">
        <v>1066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149</v>
      </c>
      <c r="AU907" s="239" t="s">
        <v>147</v>
      </c>
      <c r="AV907" s="13" t="s">
        <v>81</v>
      </c>
      <c r="AW907" s="13" t="s">
        <v>30</v>
      </c>
      <c r="AX907" s="13" t="s">
        <v>73</v>
      </c>
      <c r="AY907" s="239" t="s">
        <v>139</v>
      </c>
    </row>
    <row r="908" s="14" customFormat="1">
      <c r="A908" s="14"/>
      <c r="B908" s="240"/>
      <c r="C908" s="241"/>
      <c r="D908" s="231" t="s">
        <v>149</v>
      </c>
      <c r="E908" s="242" t="s">
        <v>1</v>
      </c>
      <c r="F908" s="243" t="s">
        <v>147</v>
      </c>
      <c r="G908" s="241"/>
      <c r="H908" s="244">
        <v>2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149</v>
      </c>
      <c r="AU908" s="250" t="s">
        <v>147</v>
      </c>
      <c r="AV908" s="14" t="s">
        <v>147</v>
      </c>
      <c r="AW908" s="14" t="s">
        <v>30</v>
      </c>
      <c r="AX908" s="14" t="s">
        <v>73</v>
      </c>
      <c r="AY908" s="250" t="s">
        <v>139</v>
      </c>
    </row>
    <row r="909" s="13" customFormat="1">
      <c r="A909" s="13"/>
      <c r="B909" s="229"/>
      <c r="C909" s="230"/>
      <c r="D909" s="231" t="s">
        <v>149</v>
      </c>
      <c r="E909" s="232" t="s">
        <v>1</v>
      </c>
      <c r="F909" s="233" t="s">
        <v>969</v>
      </c>
      <c r="G909" s="230"/>
      <c r="H909" s="232" t="s">
        <v>1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9" t="s">
        <v>149</v>
      </c>
      <c r="AU909" s="239" t="s">
        <v>147</v>
      </c>
      <c r="AV909" s="13" t="s">
        <v>81</v>
      </c>
      <c r="AW909" s="13" t="s">
        <v>30</v>
      </c>
      <c r="AX909" s="13" t="s">
        <v>73</v>
      </c>
      <c r="AY909" s="239" t="s">
        <v>139</v>
      </c>
    </row>
    <row r="910" s="14" customFormat="1">
      <c r="A910" s="14"/>
      <c r="B910" s="240"/>
      <c r="C910" s="241"/>
      <c r="D910" s="231" t="s">
        <v>149</v>
      </c>
      <c r="E910" s="242" t="s">
        <v>1</v>
      </c>
      <c r="F910" s="243" t="s">
        <v>147</v>
      </c>
      <c r="G910" s="241"/>
      <c r="H910" s="244">
        <v>2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149</v>
      </c>
      <c r="AU910" s="250" t="s">
        <v>147</v>
      </c>
      <c r="AV910" s="14" t="s">
        <v>147</v>
      </c>
      <c r="AW910" s="14" t="s">
        <v>30</v>
      </c>
      <c r="AX910" s="14" t="s">
        <v>73</v>
      </c>
      <c r="AY910" s="250" t="s">
        <v>139</v>
      </c>
    </row>
    <row r="911" s="13" customFormat="1">
      <c r="A911" s="13"/>
      <c r="B911" s="229"/>
      <c r="C911" s="230"/>
      <c r="D911" s="231" t="s">
        <v>149</v>
      </c>
      <c r="E911" s="232" t="s">
        <v>1</v>
      </c>
      <c r="F911" s="233" t="s">
        <v>384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149</v>
      </c>
      <c r="AU911" s="239" t="s">
        <v>147</v>
      </c>
      <c r="AV911" s="13" t="s">
        <v>81</v>
      </c>
      <c r="AW911" s="13" t="s">
        <v>30</v>
      </c>
      <c r="AX911" s="13" t="s">
        <v>73</v>
      </c>
      <c r="AY911" s="239" t="s">
        <v>139</v>
      </c>
    </row>
    <row r="912" s="14" customFormat="1">
      <c r="A912" s="14"/>
      <c r="B912" s="240"/>
      <c r="C912" s="241"/>
      <c r="D912" s="231" t="s">
        <v>149</v>
      </c>
      <c r="E912" s="242" t="s">
        <v>1</v>
      </c>
      <c r="F912" s="243" t="s">
        <v>147</v>
      </c>
      <c r="G912" s="241"/>
      <c r="H912" s="244">
        <v>2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149</v>
      </c>
      <c r="AU912" s="250" t="s">
        <v>147</v>
      </c>
      <c r="AV912" s="14" t="s">
        <v>147</v>
      </c>
      <c r="AW912" s="14" t="s">
        <v>30</v>
      </c>
      <c r="AX912" s="14" t="s">
        <v>73</v>
      </c>
      <c r="AY912" s="250" t="s">
        <v>139</v>
      </c>
    </row>
    <row r="913" s="15" customFormat="1">
      <c r="A913" s="15"/>
      <c r="B913" s="262"/>
      <c r="C913" s="263"/>
      <c r="D913" s="231" t="s">
        <v>149</v>
      </c>
      <c r="E913" s="264" t="s">
        <v>1</v>
      </c>
      <c r="F913" s="265" t="s">
        <v>170</v>
      </c>
      <c r="G913" s="263"/>
      <c r="H913" s="266">
        <v>6</v>
      </c>
      <c r="I913" s="267"/>
      <c r="J913" s="263"/>
      <c r="K913" s="263"/>
      <c r="L913" s="268"/>
      <c r="M913" s="269"/>
      <c r="N913" s="270"/>
      <c r="O913" s="270"/>
      <c r="P913" s="270"/>
      <c r="Q913" s="270"/>
      <c r="R913" s="270"/>
      <c r="S913" s="270"/>
      <c r="T913" s="271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T913" s="272" t="s">
        <v>149</v>
      </c>
      <c r="AU913" s="272" t="s">
        <v>147</v>
      </c>
      <c r="AV913" s="15" t="s">
        <v>146</v>
      </c>
      <c r="AW913" s="15" t="s">
        <v>30</v>
      </c>
      <c r="AX913" s="15" t="s">
        <v>81</v>
      </c>
      <c r="AY913" s="272" t="s">
        <v>139</v>
      </c>
    </row>
    <row r="914" s="2" customFormat="1" ht="24.15" customHeight="1">
      <c r="A914" s="38"/>
      <c r="B914" s="39"/>
      <c r="C914" s="251" t="s">
        <v>1174</v>
      </c>
      <c r="D914" s="251" t="s">
        <v>152</v>
      </c>
      <c r="E914" s="252" t="s">
        <v>1175</v>
      </c>
      <c r="F914" s="253" t="s">
        <v>1176</v>
      </c>
      <c r="G914" s="254" t="s">
        <v>160</v>
      </c>
      <c r="H914" s="255">
        <v>6</v>
      </c>
      <c r="I914" s="256"/>
      <c r="J914" s="257">
        <f>ROUND(I914*H914,2)</f>
        <v>0</v>
      </c>
      <c r="K914" s="258"/>
      <c r="L914" s="259"/>
      <c r="M914" s="260" t="s">
        <v>1</v>
      </c>
      <c r="N914" s="261" t="s">
        <v>39</v>
      </c>
      <c r="O914" s="91"/>
      <c r="P914" s="225">
        <f>O914*H914</f>
        <v>0</v>
      </c>
      <c r="Q914" s="225">
        <v>4.0000000000000003E-05</v>
      </c>
      <c r="R914" s="225">
        <f>Q914*H914</f>
        <v>0.00024000000000000003</v>
      </c>
      <c r="S914" s="225">
        <v>0</v>
      </c>
      <c r="T914" s="226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333</v>
      </c>
      <c r="AT914" s="227" t="s">
        <v>152</v>
      </c>
      <c r="AU914" s="227" t="s">
        <v>147</v>
      </c>
      <c r="AY914" s="17" t="s">
        <v>139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147</v>
      </c>
      <c r="BK914" s="228">
        <f>ROUND(I914*H914,2)</f>
        <v>0</v>
      </c>
      <c r="BL914" s="17" t="s">
        <v>256</v>
      </c>
      <c r="BM914" s="227" t="s">
        <v>1177</v>
      </c>
    </row>
    <row r="915" s="13" customFormat="1">
      <c r="A915" s="13"/>
      <c r="B915" s="229"/>
      <c r="C915" s="230"/>
      <c r="D915" s="231" t="s">
        <v>149</v>
      </c>
      <c r="E915" s="232" t="s">
        <v>1</v>
      </c>
      <c r="F915" s="233" t="s">
        <v>1066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149</v>
      </c>
      <c r="AU915" s="239" t="s">
        <v>147</v>
      </c>
      <c r="AV915" s="13" t="s">
        <v>81</v>
      </c>
      <c r="AW915" s="13" t="s">
        <v>30</v>
      </c>
      <c r="AX915" s="13" t="s">
        <v>73</v>
      </c>
      <c r="AY915" s="239" t="s">
        <v>139</v>
      </c>
    </row>
    <row r="916" s="14" customFormat="1">
      <c r="A916" s="14"/>
      <c r="B916" s="240"/>
      <c r="C916" s="241"/>
      <c r="D916" s="231" t="s">
        <v>149</v>
      </c>
      <c r="E916" s="242" t="s">
        <v>1</v>
      </c>
      <c r="F916" s="243" t="s">
        <v>147</v>
      </c>
      <c r="G916" s="241"/>
      <c r="H916" s="244">
        <v>2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149</v>
      </c>
      <c r="AU916" s="250" t="s">
        <v>147</v>
      </c>
      <c r="AV916" s="14" t="s">
        <v>147</v>
      </c>
      <c r="AW916" s="14" t="s">
        <v>30</v>
      </c>
      <c r="AX916" s="14" t="s">
        <v>73</v>
      </c>
      <c r="AY916" s="250" t="s">
        <v>139</v>
      </c>
    </row>
    <row r="917" s="13" customFormat="1">
      <c r="A917" s="13"/>
      <c r="B917" s="229"/>
      <c r="C917" s="230"/>
      <c r="D917" s="231" t="s">
        <v>149</v>
      </c>
      <c r="E917" s="232" t="s">
        <v>1</v>
      </c>
      <c r="F917" s="233" t="s">
        <v>969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149</v>
      </c>
      <c r="AU917" s="239" t="s">
        <v>147</v>
      </c>
      <c r="AV917" s="13" t="s">
        <v>81</v>
      </c>
      <c r="AW917" s="13" t="s">
        <v>30</v>
      </c>
      <c r="AX917" s="13" t="s">
        <v>73</v>
      </c>
      <c r="AY917" s="239" t="s">
        <v>139</v>
      </c>
    </row>
    <row r="918" s="14" customFormat="1">
      <c r="A918" s="14"/>
      <c r="B918" s="240"/>
      <c r="C918" s="241"/>
      <c r="D918" s="231" t="s">
        <v>149</v>
      </c>
      <c r="E918" s="242" t="s">
        <v>1</v>
      </c>
      <c r="F918" s="243" t="s">
        <v>147</v>
      </c>
      <c r="G918" s="241"/>
      <c r="H918" s="244">
        <v>2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149</v>
      </c>
      <c r="AU918" s="250" t="s">
        <v>147</v>
      </c>
      <c r="AV918" s="14" t="s">
        <v>147</v>
      </c>
      <c r="AW918" s="14" t="s">
        <v>30</v>
      </c>
      <c r="AX918" s="14" t="s">
        <v>73</v>
      </c>
      <c r="AY918" s="250" t="s">
        <v>139</v>
      </c>
    </row>
    <row r="919" s="13" customFormat="1">
      <c r="A919" s="13"/>
      <c r="B919" s="229"/>
      <c r="C919" s="230"/>
      <c r="D919" s="231" t="s">
        <v>149</v>
      </c>
      <c r="E919" s="232" t="s">
        <v>1</v>
      </c>
      <c r="F919" s="233" t="s">
        <v>384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149</v>
      </c>
      <c r="AU919" s="239" t="s">
        <v>147</v>
      </c>
      <c r="AV919" s="13" t="s">
        <v>81</v>
      </c>
      <c r="AW919" s="13" t="s">
        <v>30</v>
      </c>
      <c r="AX919" s="13" t="s">
        <v>73</v>
      </c>
      <c r="AY919" s="239" t="s">
        <v>139</v>
      </c>
    </row>
    <row r="920" s="14" customFormat="1">
      <c r="A920" s="14"/>
      <c r="B920" s="240"/>
      <c r="C920" s="241"/>
      <c r="D920" s="231" t="s">
        <v>149</v>
      </c>
      <c r="E920" s="242" t="s">
        <v>1</v>
      </c>
      <c r="F920" s="243" t="s">
        <v>147</v>
      </c>
      <c r="G920" s="241"/>
      <c r="H920" s="244">
        <v>2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149</v>
      </c>
      <c r="AU920" s="250" t="s">
        <v>147</v>
      </c>
      <c r="AV920" s="14" t="s">
        <v>147</v>
      </c>
      <c r="AW920" s="14" t="s">
        <v>30</v>
      </c>
      <c r="AX920" s="14" t="s">
        <v>73</v>
      </c>
      <c r="AY920" s="250" t="s">
        <v>139</v>
      </c>
    </row>
    <row r="921" s="15" customFormat="1">
      <c r="A921" s="15"/>
      <c r="B921" s="262"/>
      <c r="C921" s="263"/>
      <c r="D921" s="231" t="s">
        <v>149</v>
      </c>
      <c r="E921" s="264" t="s">
        <v>1</v>
      </c>
      <c r="F921" s="265" t="s">
        <v>170</v>
      </c>
      <c r="G921" s="263"/>
      <c r="H921" s="266">
        <v>6</v>
      </c>
      <c r="I921" s="267"/>
      <c r="J921" s="263"/>
      <c r="K921" s="263"/>
      <c r="L921" s="268"/>
      <c r="M921" s="269"/>
      <c r="N921" s="270"/>
      <c r="O921" s="270"/>
      <c r="P921" s="270"/>
      <c r="Q921" s="270"/>
      <c r="R921" s="270"/>
      <c r="S921" s="270"/>
      <c r="T921" s="271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72" t="s">
        <v>149</v>
      </c>
      <c r="AU921" s="272" t="s">
        <v>147</v>
      </c>
      <c r="AV921" s="15" t="s">
        <v>146</v>
      </c>
      <c r="AW921" s="15" t="s">
        <v>30</v>
      </c>
      <c r="AX921" s="15" t="s">
        <v>81</v>
      </c>
      <c r="AY921" s="272" t="s">
        <v>139</v>
      </c>
    </row>
    <row r="922" s="2" customFormat="1" ht="16.5" customHeight="1">
      <c r="A922" s="38"/>
      <c r="B922" s="39"/>
      <c r="C922" s="251" t="s">
        <v>1178</v>
      </c>
      <c r="D922" s="251" t="s">
        <v>152</v>
      </c>
      <c r="E922" s="252" t="s">
        <v>1179</v>
      </c>
      <c r="F922" s="253" t="s">
        <v>1180</v>
      </c>
      <c r="G922" s="254" t="s">
        <v>160</v>
      </c>
      <c r="H922" s="255">
        <v>6</v>
      </c>
      <c r="I922" s="256"/>
      <c r="J922" s="257">
        <f>ROUND(I922*H922,2)</f>
        <v>0</v>
      </c>
      <c r="K922" s="258"/>
      <c r="L922" s="259"/>
      <c r="M922" s="260" t="s">
        <v>1</v>
      </c>
      <c r="N922" s="261" t="s">
        <v>39</v>
      </c>
      <c r="O922" s="91"/>
      <c r="P922" s="225">
        <f>O922*H922</f>
        <v>0</v>
      </c>
      <c r="Q922" s="225">
        <v>5.0000000000000002E-05</v>
      </c>
      <c r="R922" s="225">
        <f>Q922*H922</f>
        <v>0.00030000000000000003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333</v>
      </c>
      <c r="AT922" s="227" t="s">
        <v>152</v>
      </c>
      <c r="AU922" s="227" t="s">
        <v>147</v>
      </c>
      <c r="AY922" s="17" t="s">
        <v>139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147</v>
      </c>
      <c r="BK922" s="228">
        <f>ROUND(I922*H922,2)</f>
        <v>0</v>
      </c>
      <c r="BL922" s="17" t="s">
        <v>256</v>
      </c>
      <c r="BM922" s="227" t="s">
        <v>1181</v>
      </c>
    </row>
    <row r="923" s="13" customFormat="1">
      <c r="A923" s="13"/>
      <c r="B923" s="229"/>
      <c r="C923" s="230"/>
      <c r="D923" s="231" t="s">
        <v>149</v>
      </c>
      <c r="E923" s="232" t="s">
        <v>1</v>
      </c>
      <c r="F923" s="233" t="s">
        <v>1066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149</v>
      </c>
      <c r="AU923" s="239" t="s">
        <v>147</v>
      </c>
      <c r="AV923" s="13" t="s">
        <v>81</v>
      </c>
      <c r="AW923" s="13" t="s">
        <v>30</v>
      </c>
      <c r="AX923" s="13" t="s">
        <v>73</v>
      </c>
      <c r="AY923" s="239" t="s">
        <v>139</v>
      </c>
    </row>
    <row r="924" s="14" customFormat="1">
      <c r="A924" s="14"/>
      <c r="B924" s="240"/>
      <c r="C924" s="241"/>
      <c r="D924" s="231" t="s">
        <v>149</v>
      </c>
      <c r="E924" s="242" t="s">
        <v>1</v>
      </c>
      <c r="F924" s="243" t="s">
        <v>147</v>
      </c>
      <c r="G924" s="241"/>
      <c r="H924" s="244">
        <v>2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149</v>
      </c>
      <c r="AU924" s="250" t="s">
        <v>147</v>
      </c>
      <c r="AV924" s="14" t="s">
        <v>147</v>
      </c>
      <c r="AW924" s="14" t="s">
        <v>30</v>
      </c>
      <c r="AX924" s="14" t="s">
        <v>73</v>
      </c>
      <c r="AY924" s="250" t="s">
        <v>139</v>
      </c>
    </row>
    <row r="925" s="13" customFormat="1">
      <c r="A925" s="13"/>
      <c r="B925" s="229"/>
      <c r="C925" s="230"/>
      <c r="D925" s="231" t="s">
        <v>149</v>
      </c>
      <c r="E925" s="232" t="s">
        <v>1</v>
      </c>
      <c r="F925" s="233" t="s">
        <v>969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149</v>
      </c>
      <c r="AU925" s="239" t="s">
        <v>147</v>
      </c>
      <c r="AV925" s="13" t="s">
        <v>81</v>
      </c>
      <c r="AW925" s="13" t="s">
        <v>30</v>
      </c>
      <c r="AX925" s="13" t="s">
        <v>73</v>
      </c>
      <c r="AY925" s="239" t="s">
        <v>139</v>
      </c>
    </row>
    <row r="926" s="14" customFormat="1">
      <c r="A926" s="14"/>
      <c r="B926" s="240"/>
      <c r="C926" s="241"/>
      <c r="D926" s="231" t="s">
        <v>149</v>
      </c>
      <c r="E926" s="242" t="s">
        <v>1</v>
      </c>
      <c r="F926" s="243" t="s">
        <v>147</v>
      </c>
      <c r="G926" s="241"/>
      <c r="H926" s="244">
        <v>2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149</v>
      </c>
      <c r="AU926" s="250" t="s">
        <v>147</v>
      </c>
      <c r="AV926" s="14" t="s">
        <v>147</v>
      </c>
      <c r="AW926" s="14" t="s">
        <v>30</v>
      </c>
      <c r="AX926" s="14" t="s">
        <v>73</v>
      </c>
      <c r="AY926" s="250" t="s">
        <v>139</v>
      </c>
    </row>
    <row r="927" s="13" customFormat="1">
      <c r="A927" s="13"/>
      <c r="B927" s="229"/>
      <c r="C927" s="230"/>
      <c r="D927" s="231" t="s">
        <v>149</v>
      </c>
      <c r="E927" s="232" t="s">
        <v>1</v>
      </c>
      <c r="F927" s="233" t="s">
        <v>384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149</v>
      </c>
      <c r="AU927" s="239" t="s">
        <v>147</v>
      </c>
      <c r="AV927" s="13" t="s">
        <v>81</v>
      </c>
      <c r="AW927" s="13" t="s">
        <v>30</v>
      </c>
      <c r="AX927" s="13" t="s">
        <v>73</v>
      </c>
      <c r="AY927" s="239" t="s">
        <v>139</v>
      </c>
    </row>
    <row r="928" s="14" customFormat="1">
      <c r="A928" s="14"/>
      <c r="B928" s="240"/>
      <c r="C928" s="241"/>
      <c r="D928" s="231" t="s">
        <v>149</v>
      </c>
      <c r="E928" s="242" t="s">
        <v>1</v>
      </c>
      <c r="F928" s="243" t="s">
        <v>147</v>
      </c>
      <c r="G928" s="241"/>
      <c r="H928" s="244">
        <v>2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149</v>
      </c>
      <c r="AU928" s="250" t="s">
        <v>147</v>
      </c>
      <c r="AV928" s="14" t="s">
        <v>147</v>
      </c>
      <c r="AW928" s="14" t="s">
        <v>30</v>
      </c>
      <c r="AX928" s="14" t="s">
        <v>73</v>
      </c>
      <c r="AY928" s="250" t="s">
        <v>139</v>
      </c>
    </row>
    <row r="929" s="15" customFormat="1">
      <c r="A929" s="15"/>
      <c r="B929" s="262"/>
      <c r="C929" s="263"/>
      <c r="D929" s="231" t="s">
        <v>149</v>
      </c>
      <c r="E929" s="264" t="s">
        <v>1</v>
      </c>
      <c r="F929" s="265" t="s">
        <v>170</v>
      </c>
      <c r="G929" s="263"/>
      <c r="H929" s="266">
        <v>6</v>
      </c>
      <c r="I929" s="267"/>
      <c r="J929" s="263"/>
      <c r="K929" s="263"/>
      <c r="L929" s="268"/>
      <c r="M929" s="269"/>
      <c r="N929" s="270"/>
      <c r="O929" s="270"/>
      <c r="P929" s="270"/>
      <c r="Q929" s="270"/>
      <c r="R929" s="270"/>
      <c r="S929" s="270"/>
      <c r="T929" s="271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72" t="s">
        <v>149</v>
      </c>
      <c r="AU929" s="272" t="s">
        <v>147</v>
      </c>
      <c r="AV929" s="15" t="s">
        <v>146</v>
      </c>
      <c r="AW929" s="15" t="s">
        <v>30</v>
      </c>
      <c r="AX929" s="15" t="s">
        <v>81</v>
      </c>
      <c r="AY929" s="272" t="s">
        <v>139</v>
      </c>
    </row>
    <row r="930" s="2" customFormat="1" ht="24.15" customHeight="1">
      <c r="A930" s="38"/>
      <c r="B930" s="39"/>
      <c r="C930" s="215" t="s">
        <v>1182</v>
      </c>
      <c r="D930" s="215" t="s">
        <v>142</v>
      </c>
      <c r="E930" s="216" t="s">
        <v>1183</v>
      </c>
      <c r="F930" s="217" t="s">
        <v>1184</v>
      </c>
      <c r="G930" s="218" t="s">
        <v>160</v>
      </c>
      <c r="H930" s="219">
        <v>1</v>
      </c>
      <c r="I930" s="220"/>
      <c r="J930" s="221">
        <f>ROUND(I930*H930,2)</f>
        <v>0</v>
      </c>
      <c r="K930" s="222"/>
      <c r="L930" s="44"/>
      <c r="M930" s="223" t="s">
        <v>1</v>
      </c>
      <c r="N930" s="224" t="s">
        <v>39</v>
      </c>
      <c r="O930" s="91"/>
      <c r="P930" s="225">
        <f>O930*H930</f>
        <v>0</v>
      </c>
      <c r="Q930" s="225">
        <v>0</v>
      </c>
      <c r="R930" s="225">
        <f>Q930*H930</f>
        <v>0</v>
      </c>
      <c r="S930" s="225">
        <v>0</v>
      </c>
      <c r="T930" s="226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27" t="s">
        <v>256</v>
      </c>
      <c r="AT930" s="227" t="s">
        <v>142</v>
      </c>
      <c r="AU930" s="227" t="s">
        <v>147</v>
      </c>
      <c r="AY930" s="17" t="s">
        <v>139</v>
      </c>
      <c r="BE930" s="228">
        <f>IF(N930="základní",J930,0)</f>
        <v>0</v>
      </c>
      <c r="BF930" s="228">
        <f>IF(N930="snížená",J930,0)</f>
        <v>0</v>
      </c>
      <c r="BG930" s="228">
        <f>IF(N930="zákl. přenesená",J930,0)</f>
        <v>0</v>
      </c>
      <c r="BH930" s="228">
        <f>IF(N930="sníž. přenesená",J930,0)</f>
        <v>0</v>
      </c>
      <c r="BI930" s="228">
        <f>IF(N930="nulová",J930,0)</f>
        <v>0</v>
      </c>
      <c r="BJ930" s="17" t="s">
        <v>147</v>
      </c>
      <c r="BK930" s="228">
        <f>ROUND(I930*H930,2)</f>
        <v>0</v>
      </c>
      <c r="BL930" s="17" t="s">
        <v>256</v>
      </c>
      <c r="BM930" s="227" t="s">
        <v>1185</v>
      </c>
    </row>
    <row r="931" s="13" customFormat="1">
      <c r="A931" s="13"/>
      <c r="B931" s="229"/>
      <c r="C931" s="230"/>
      <c r="D931" s="231" t="s">
        <v>149</v>
      </c>
      <c r="E931" s="232" t="s">
        <v>1</v>
      </c>
      <c r="F931" s="233" t="s">
        <v>1186</v>
      </c>
      <c r="G931" s="230"/>
      <c r="H931" s="232" t="s">
        <v>1</v>
      </c>
      <c r="I931" s="234"/>
      <c r="J931" s="230"/>
      <c r="K931" s="230"/>
      <c r="L931" s="235"/>
      <c r="M931" s="236"/>
      <c r="N931" s="237"/>
      <c r="O931" s="237"/>
      <c r="P931" s="237"/>
      <c r="Q931" s="237"/>
      <c r="R931" s="237"/>
      <c r="S931" s="237"/>
      <c r="T931" s="23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9" t="s">
        <v>149</v>
      </c>
      <c r="AU931" s="239" t="s">
        <v>147</v>
      </c>
      <c r="AV931" s="13" t="s">
        <v>81</v>
      </c>
      <c r="AW931" s="13" t="s">
        <v>30</v>
      </c>
      <c r="AX931" s="13" t="s">
        <v>73</v>
      </c>
      <c r="AY931" s="239" t="s">
        <v>139</v>
      </c>
    </row>
    <row r="932" s="14" customFormat="1">
      <c r="A932" s="14"/>
      <c r="B932" s="240"/>
      <c r="C932" s="241"/>
      <c r="D932" s="231" t="s">
        <v>149</v>
      </c>
      <c r="E932" s="242" t="s">
        <v>1</v>
      </c>
      <c r="F932" s="243" t="s">
        <v>81</v>
      </c>
      <c r="G932" s="241"/>
      <c r="H932" s="244">
        <v>1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149</v>
      </c>
      <c r="AU932" s="250" t="s">
        <v>147</v>
      </c>
      <c r="AV932" s="14" t="s">
        <v>147</v>
      </c>
      <c r="AW932" s="14" t="s">
        <v>30</v>
      </c>
      <c r="AX932" s="14" t="s">
        <v>81</v>
      </c>
      <c r="AY932" s="250" t="s">
        <v>139</v>
      </c>
    </row>
    <row r="933" s="2" customFormat="1" ht="16.5" customHeight="1">
      <c r="A933" s="38"/>
      <c r="B933" s="39"/>
      <c r="C933" s="251" t="s">
        <v>1187</v>
      </c>
      <c r="D933" s="251" t="s">
        <v>152</v>
      </c>
      <c r="E933" s="252" t="s">
        <v>1188</v>
      </c>
      <c r="F933" s="253" t="s">
        <v>1189</v>
      </c>
      <c r="G933" s="254" t="s">
        <v>160</v>
      </c>
      <c r="H933" s="255">
        <v>1</v>
      </c>
      <c r="I933" s="256"/>
      <c r="J933" s="257">
        <f>ROUND(I933*H933,2)</f>
        <v>0</v>
      </c>
      <c r="K933" s="258"/>
      <c r="L933" s="259"/>
      <c r="M933" s="260" t="s">
        <v>1</v>
      </c>
      <c r="N933" s="261" t="s">
        <v>39</v>
      </c>
      <c r="O933" s="91"/>
      <c r="P933" s="225">
        <f>O933*H933</f>
        <v>0</v>
      </c>
      <c r="Q933" s="225">
        <v>0</v>
      </c>
      <c r="R933" s="225">
        <f>Q933*H933</f>
        <v>0</v>
      </c>
      <c r="S933" s="225">
        <v>0</v>
      </c>
      <c r="T933" s="226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27" t="s">
        <v>333</v>
      </c>
      <c r="AT933" s="227" t="s">
        <v>152</v>
      </c>
      <c r="AU933" s="227" t="s">
        <v>147</v>
      </c>
      <c r="AY933" s="17" t="s">
        <v>139</v>
      </c>
      <c r="BE933" s="228">
        <f>IF(N933="základní",J933,0)</f>
        <v>0</v>
      </c>
      <c r="BF933" s="228">
        <f>IF(N933="snížená",J933,0)</f>
        <v>0</v>
      </c>
      <c r="BG933" s="228">
        <f>IF(N933="zákl. přenesená",J933,0)</f>
        <v>0</v>
      </c>
      <c r="BH933" s="228">
        <f>IF(N933="sníž. přenesená",J933,0)</f>
        <v>0</v>
      </c>
      <c r="BI933" s="228">
        <f>IF(N933="nulová",J933,0)</f>
        <v>0</v>
      </c>
      <c r="BJ933" s="17" t="s">
        <v>147</v>
      </c>
      <c r="BK933" s="228">
        <f>ROUND(I933*H933,2)</f>
        <v>0</v>
      </c>
      <c r="BL933" s="17" t="s">
        <v>256</v>
      </c>
      <c r="BM933" s="227" t="s">
        <v>1190</v>
      </c>
    </row>
    <row r="934" s="2" customFormat="1" ht="33" customHeight="1">
      <c r="A934" s="38"/>
      <c r="B934" s="39"/>
      <c r="C934" s="215" t="s">
        <v>1191</v>
      </c>
      <c r="D934" s="215" t="s">
        <v>142</v>
      </c>
      <c r="E934" s="216" t="s">
        <v>1192</v>
      </c>
      <c r="F934" s="217" t="s">
        <v>1193</v>
      </c>
      <c r="G934" s="218" t="s">
        <v>160</v>
      </c>
      <c r="H934" s="219">
        <v>7</v>
      </c>
      <c r="I934" s="220"/>
      <c r="J934" s="221">
        <f>ROUND(I934*H934,2)</f>
        <v>0</v>
      </c>
      <c r="K934" s="222"/>
      <c r="L934" s="44"/>
      <c r="M934" s="223" t="s">
        <v>1</v>
      </c>
      <c r="N934" s="224" t="s">
        <v>39</v>
      </c>
      <c r="O934" s="91"/>
      <c r="P934" s="225">
        <f>O934*H934</f>
        <v>0</v>
      </c>
      <c r="Q934" s="225">
        <v>0</v>
      </c>
      <c r="R934" s="225">
        <f>Q934*H934</f>
        <v>0</v>
      </c>
      <c r="S934" s="225">
        <v>4.8000000000000001E-05</v>
      </c>
      <c r="T934" s="226">
        <f>S934*H934</f>
        <v>0.00033600000000000004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7" t="s">
        <v>256</v>
      </c>
      <c r="AT934" s="227" t="s">
        <v>142</v>
      </c>
      <c r="AU934" s="227" t="s">
        <v>147</v>
      </c>
      <c r="AY934" s="17" t="s">
        <v>139</v>
      </c>
      <c r="BE934" s="228">
        <f>IF(N934="základní",J934,0)</f>
        <v>0</v>
      </c>
      <c r="BF934" s="228">
        <f>IF(N934="snížená",J934,0)</f>
        <v>0</v>
      </c>
      <c r="BG934" s="228">
        <f>IF(N934="zákl. přenesená",J934,0)</f>
        <v>0</v>
      </c>
      <c r="BH934" s="228">
        <f>IF(N934="sníž. přenesená",J934,0)</f>
        <v>0</v>
      </c>
      <c r="BI934" s="228">
        <f>IF(N934="nulová",J934,0)</f>
        <v>0</v>
      </c>
      <c r="BJ934" s="17" t="s">
        <v>147</v>
      </c>
      <c r="BK934" s="228">
        <f>ROUND(I934*H934,2)</f>
        <v>0</v>
      </c>
      <c r="BL934" s="17" t="s">
        <v>256</v>
      </c>
      <c r="BM934" s="227" t="s">
        <v>1194</v>
      </c>
    </row>
    <row r="935" s="13" customFormat="1">
      <c r="A935" s="13"/>
      <c r="B935" s="229"/>
      <c r="C935" s="230"/>
      <c r="D935" s="231" t="s">
        <v>149</v>
      </c>
      <c r="E935" s="232" t="s">
        <v>1</v>
      </c>
      <c r="F935" s="233" t="s">
        <v>1066</v>
      </c>
      <c r="G935" s="230"/>
      <c r="H935" s="232" t="s">
        <v>1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149</v>
      </c>
      <c r="AU935" s="239" t="s">
        <v>147</v>
      </c>
      <c r="AV935" s="13" t="s">
        <v>81</v>
      </c>
      <c r="AW935" s="13" t="s">
        <v>30</v>
      </c>
      <c r="AX935" s="13" t="s">
        <v>73</v>
      </c>
      <c r="AY935" s="239" t="s">
        <v>139</v>
      </c>
    </row>
    <row r="936" s="14" customFormat="1">
      <c r="A936" s="14"/>
      <c r="B936" s="240"/>
      <c r="C936" s="241"/>
      <c r="D936" s="231" t="s">
        <v>149</v>
      </c>
      <c r="E936" s="242" t="s">
        <v>1</v>
      </c>
      <c r="F936" s="243" t="s">
        <v>146</v>
      </c>
      <c r="G936" s="241"/>
      <c r="H936" s="244">
        <v>4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149</v>
      </c>
      <c r="AU936" s="250" t="s">
        <v>147</v>
      </c>
      <c r="AV936" s="14" t="s">
        <v>147</v>
      </c>
      <c r="AW936" s="14" t="s">
        <v>30</v>
      </c>
      <c r="AX936" s="14" t="s">
        <v>73</v>
      </c>
      <c r="AY936" s="250" t="s">
        <v>139</v>
      </c>
    </row>
    <row r="937" s="13" customFormat="1">
      <c r="A937" s="13"/>
      <c r="B937" s="229"/>
      <c r="C937" s="230"/>
      <c r="D937" s="231" t="s">
        <v>149</v>
      </c>
      <c r="E937" s="232" t="s">
        <v>1</v>
      </c>
      <c r="F937" s="233" t="s">
        <v>1195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149</v>
      </c>
      <c r="AU937" s="239" t="s">
        <v>147</v>
      </c>
      <c r="AV937" s="13" t="s">
        <v>81</v>
      </c>
      <c r="AW937" s="13" t="s">
        <v>30</v>
      </c>
      <c r="AX937" s="13" t="s">
        <v>73</v>
      </c>
      <c r="AY937" s="239" t="s">
        <v>139</v>
      </c>
    </row>
    <row r="938" s="14" customFormat="1">
      <c r="A938" s="14"/>
      <c r="B938" s="240"/>
      <c r="C938" s="241"/>
      <c r="D938" s="231" t="s">
        <v>149</v>
      </c>
      <c r="E938" s="242" t="s">
        <v>1</v>
      </c>
      <c r="F938" s="243" t="s">
        <v>81</v>
      </c>
      <c r="G938" s="241"/>
      <c r="H938" s="244">
        <v>1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149</v>
      </c>
      <c r="AU938" s="250" t="s">
        <v>147</v>
      </c>
      <c r="AV938" s="14" t="s">
        <v>147</v>
      </c>
      <c r="AW938" s="14" t="s">
        <v>30</v>
      </c>
      <c r="AX938" s="14" t="s">
        <v>73</v>
      </c>
      <c r="AY938" s="250" t="s">
        <v>139</v>
      </c>
    </row>
    <row r="939" s="13" customFormat="1">
      <c r="A939" s="13"/>
      <c r="B939" s="229"/>
      <c r="C939" s="230"/>
      <c r="D939" s="231" t="s">
        <v>149</v>
      </c>
      <c r="E939" s="232" t="s">
        <v>1</v>
      </c>
      <c r="F939" s="233" t="s">
        <v>1143</v>
      </c>
      <c r="G939" s="230"/>
      <c r="H939" s="232" t="s">
        <v>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149</v>
      </c>
      <c r="AU939" s="239" t="s">
        <v>147</v>
      </c>
      <c r="AV939" s="13" t="s">
        <v>81</v>
      </c>
      <c r="AW939" s="13" t="s">
        <v>30</v>
      </c>
      <c r="AX939" s="13" t="s">
        <v>73</v>
      </c>
      <c r="AY939" s="239" t="s">
        <v>139</v>
      </c>
    </row>
    <row r="940" s="14" customFormat="1">
      <c r="A940" s="14"/>
      <c r="B940" s="240"/>
      <c r="C940" s="241"/>
      <c r="D940" s="231" t="s">
        <v>149</v>
      </c>
      <c r="E940" s="242" t="s">
        <v>1</v>
      </c>
      <c r="F940" s="243" t="s">
        <v>73</v>
      </c>
      <c r="G940" s="241"/>
      <c r="H940" s="244">
        <v>0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0" t="s">
        <v>149</v>
      </c>
      <c r="AU940" s="250" t="s">
        <v>147</v>
      </c>
      <c r="AV940" s="14" t="s">
        <v>147</v>
      </c>
      <c r="AW940" s="14" t="s">
        <v>30</v>
      </c>
      <c r="AX940" s="14" t="s">
        <v>73</v>
      </c>
      <c r="AY940" s="250" t="s">
        <v>139</v>
      </c>
    </row>
    <row r="941" s="13" customFormat="1">
      <c r="A941" s="13"/>
      <c r="B941" s="229"/>
      <c r="C941" s="230"/>
      <c r="D941" s="231" t="s">
        <v>149</v>
      </c>
      <c r="E941" s="232" t="s">
        <v>1</v>
      </c>
      <c r="F941" s="233" t="s">
        <v>969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149</v>
      </c>
      <c r="AU941" s="239" t="s">
        <v>147</v>
      </c>
      <c r="AV941" s="13" t="s">
        <v>81</v>
      </c>
      <c r="AW941" s="13" t="s">
        <v>30</v>
      </c>
      <c r="AX941" s="13" t="s">
        <v>73</v>
      </c>
      <c r="AY941" s="239" t="s">
        <v>139</v>
      </c>
    </row>
    <row r="942" s="14" customFormat="1">
      <c r="A942" s="14"/>
      <c r="B942" s="240"/>
      <c r="C942" s="241"/>
      <c r="D942" s="231" t="s">
        <v>149</v>
      </c>
      <c r="E942" s="242" t="s">
        <v>1</v>
      </c>
      <c r="F942" s="243" t="s">
        <v>81</v>
      </c>
      <c r="G942" s="241"/>
      <c r="H942" s="244">
        <v>1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149</v>
      </c>
      <c r="AU942" s="250" t="s">
        <v>147</v>
      </c>
      <c r="AV942" s="14" t="s">
        <v>147</v>
      </c>
      <c r="AW942" s="14" t="s">
        <v>30</v>
      </c>
      <c r="AX942" s="14" t="s">
        <v>73</v>
      </c>
      <c r="AY942" s="250" t="s">
        <v>139</v>
      </c>
    </row>
    <row r="943" s="13" customFormat="1">
      <c r="A943" s="13"/>
      <c r="B943" s="229"/>
      <c r="C943" s="230"/>
      <c r="D943" s="231" t="s">
        <v>149</v>
      </c>
      <c r="E943" s="232" t="s">
        <v>1</v>
      </c>
      <c r="F943" s="233" t="s">
        <v>967</v>
      </c>
      <c r="G943" s="230"/>
      <c r="H943" s="232" t="s">
        <v>1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9" t="s">
        <v>149</v>
      </c>
      <c r="AU943" s="239" t="s">
        <v>147</v>
      </c>
      <c r="AV943" s="13" t="s">
        <v>81</v>
      </c>
      <c r="AW943" s="13" t="s">
        <v>30</v>
      </c>
      <c r="AX943" s="13" t="s">
        <v>73</v>
      </c>
      <c r="AY943" s="239" t="s">
        <v>139</v>
      </c>
    </row>
    <row r="944" s="14" customFormat="1">
      <c r="A944" s="14"/>
      <c r="B944" s="240"/>
      <c r="C944" s="241"/>
      <c r="D944" s="231" t="s">
        <v>149</v>
      </c>
      <c r="E944" s="242" t="s">
        <v>1</v>
      </c>
      <c r="F944" s="243" t="s">
        <v>81</v>
      </c>
      <c r="G944" s="241"/>
      <c r="H944" s="244">
        <v>1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149</v>
      </c>
      <c r="AU944" s="250" t="s">
        <v>147</v>
      </c>
      <c r="AV944" s="14" t="s">
        <v>147</v>
      </c>
      <c r="AW944" s="14" t="s">
        <v>30</v>
      </c>
      <c r="AX944" s="14" t="s">
        <v>73</v>
      </c>
      <c r="AY944" s="250" t="s">
        <v>139</v>
      </c>
    </row>
    <row r="945" s="13" customFormat="1">
      <c r="A945" s="13"/>
      <c r="B945" s="229"/>
      <c r="C945" s="230"/>
      <c r="D945" s="231" t="s">
        <v>149</v>
      </c>
      <c r="E945" s="232" t="s">
        <v>1</v>
      </c>
      <c r="F945" s="233" t="s">
        <v>230</v>
      </c>
      <c r="G945" s="230"/>
      <c r="H945" s="232" t="s">
        <v>1</v>
      </c>
      <c r="I945" s="234"/>
      <c r="J945" s="230"/>
      <c r="K945" s="230"/>
      <c r="L945" s="235"/>
      <c r="M945" s="236"/>
      <c r="N945" s="237"/>
      <c r="O945" s="237"/>
      <c r="P945" s="237"/>
      <c r="Q945" s="237"/>
      <c r="R945" s="237"/>
      <c r="S945" s="237"/>
      <c r="T945" s="23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9" t="s">
        <v>149</v>
      </c>
      <c r="AU945" s="239" t="s">
        <v>147</v>
      </c>
      <c r="AV945" s="13" t="s">
        <v>81</v>
      </c>
      <c r="AW945" s="13" t="s">
        <v>30</v>
      </c>
      <c r="AX945" s="13" t="s">
        <v>73</v>
      </c>
      <c r="AY945" s="239" t="s">
        <v>139</v>
      </c>
    </row>
    <row r="946" s="14" customFormat="1">
      <c r="A946" s="14"/>
      <c r="B946" s="240"/>
      <c r="C946" s="241"/>
      <c r="D946" s="231" t="s">
        <v>149</v>
      </c>
      <c r="E946" s="242" t="s">
        <v>1</v>
      </c>
      <c r="F946" s="243" t="s">
        <v>73</v>
      </c>
      <c r="G946" s="241"/>
      <c r="H946" s="244">
        <v>0</v>
      </c>
      <c r="I946" s="245"/>
      <c r="J946" s="241"/>
      <c r="K946" s="241"/>
      <c r="L946" s="246"/>
      <c r="M946" s="247"/>
      <c r="N946" s="248"/>
      <c r="O946" s="248"/>
      <c r="P946" s="248"/>
      <c r="Q946" s="248"/>
      <c r="R946" s="248"/>
      <c r="S946" s="248"/>
      <c r="T946" s="24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0" t="s">
        <v>149</v>
      </c>
      <c r="AU946" s="250" t="s">
        <v>147</v>
      </c>
      <c r="AV946" s="14" t="s">
        <v>147</v>
      </c>
      <c r="AW946" s="14" t="s">
        <v>30</v>
      </c>
      <c r="AX946" s="14" t="s">
        <v>73</v>
      </c>
      <c r="AY946" s="250" t="s">
        <v>139</v>
      </c>
    </row>
    <row r="947" s="15" customFormat="1">
      <c r="A947" s="15"/>
      <c r="B947" s="262"/>
      <c r="C947" s="263"/>
      <c r="D947" s="231" t="s">
        <v>149</v>
      </c>
      <c r="E947" s="264" t="s">
        <v>1</v>
      </c>
      <c r="F947" s="265" t="s">
        <v>170</v>
      </c>
      <c r="G947" s="263"/>
      <c r="H947" s="266">
        <v>7</v>
      </c>
      <c r="I947" s="267"/>
      <c r="J947" s="263"/>
      <c r="K947" s="263"/>
      <c r="L947" s="268"/>
      <c r="M947" s="269"/>
      <c r="N947" s="270"/>
      <c r="O947" s="270"/>
      <c r="P947" s="270"/>
      <c r="Q947" s="270"/>
      <c r="R947" s="270"/>
      <c r="S947" s="270"/>
      <c r="T947" s="271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72" t="s">
        <v>149</v>
      </c>
      <c r="AU947" s="272" t="s">
        <v>147</v>
      </c>
      <c r="AV947" s="15" t="s">
        <v>146</v>
      </c>
      <c r="AW947" s="15" t="s">
        <v>30</v>
      </c>
      <c r="AX947" s="15" t="s">
        <v>81</v>
      </c>
      <c r="AY947" s="272" t="s">
        <v>139</v>
      </c>
    </row>
    <row r="948" s="2" customFormat="1" ht="24.15" customHeight="1">
      <c r="A948" s="38"/>
      <c r="B948" s="39"/>
      <c r="C948" s="215" t="s">
        <v>1196</v>
      </c>
      <c r="D948" s="215" t="s">
        <v>142</v>
      </c>
      <c r="E948" s="216" t="s">
        <v>1197</v>
      </c>
      <c r="F948" s="217" t="s">
        <v>1198</v>
      </c>
      <c r="G948" s="218" t="s">
        <v>160</v>
      </c>
      <c r="H948" s="219">
        <v>1</v>
      </c>
      <c r="I948" s="220"/>
      <c r="J948" s="221">
        <f>ROUND(I948*H948,2)</f>
        <v>0</v>
      </c>
      <c r="K948" s="222"/>
      <c r="L948" s="44"/>
      <c r="M948" s="223" t="s">
        <v>1</v>
      </c>
      <c r="N948" s="224" t="s">
        <v>39</v>
      </c>
      <c r="O948" s="91"/>
      <c r="P948" s="225">
        <f>O948*H948</f>
        <v>0</v>
      </c>
      <c r="Q948" s="225">
        <v>0</v>
      </c>
      <c r="R948" s="225">
        <f>Q948*H948</f>
        <v>0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256</v>
      </c>
      <c r="AT948" s="227" t="s">
        <v>142</v>
      </c>
      <c r="AU948" s="227" t="s">
        <v>147</v>
      </c>
      <c r="AY948" s="17" t="s">
        <v>139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147</v>
      </c>
      <c r="BK948" s="228">
        <f>ROUND(I948*H948,2)</f>
        <v>0</v>
      </c>
      <c r="BL948" s="17" t="s">
        <v>256</v>
      </c>
      <c r="BM948" s="227" t="s">
        <v>1199</v>
      </c>
    </row>
    <row r="949" s="13" customFormat="1">
      <c r="A949" s="13"/>
      <c r="B949" s="229"/>
      <c r="C949" s="230"/>
      <c r="D949" s="231" t="s">
        <v>149</v>
      </c>
      <c r="E949" s="232" t="s">
        <v>1</v>
      </c>
      <c r="F949" s="233" t="s">
        <v>1200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149</v>
      </c>
      <c r="AU949" s="239" t="s">
        <v>147</v>
      </c>
      <c r="AV949" s="13" t="s">
        <v>81</v>
      </c>
      <c r="AW949" s="13" t="s">
        <v>30</v>
      </c>
      <c r="AX949" s="13" t="s">
        <v>73</v>
      </c>
      <c r="AY949" s="239" t="s">
        <v>139</v>
      </c>
    </row>
    <row r="950" s="14" customFormat="1">
      <c r="A950" s="14"/>
      <c r="B950" s="240"/>
      <c r="C950" s="241"/>
      <c r="D950" s="231" t="s">
        <v>149</v>
      </c>
      <c r="E950" s="242" t="s">
        <v>1</v>
      </c>
      <c r="F950" s="243" t="s">
        <v>81</v>
      </c>
      <c r="G950" s="241"/>
      <c r="H950" s="244">
        <v>1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0" t="s">
        <v>149</v>
      </c>
      <c r="AU950" s="250" t="s">
        <v>147</v>
      </c>
      <c r="AV950" s="14" t="s">
        <v>147</v>
      </c>
      <c r="AW950" s="14" t="s">
        <v>30</v>
      </c>
      <c r="AX950" s="14" t="s">
        <v>81</v>
      </c>
      <c r="AY950" s="250" t="s">
        <v>139</v>
      </c>
    </row>
    <row r="951" s="2" customFormat="1" ht="16.5" customHeight="1">
      <c r="A951" s="38"/>
      <c r="B951" s="39"/>
      <c r="C951" s="251" t="s">
        <v>1201</v>
      </c>
      <c r="D951" s="251" t="s">
        <v>152</v>
      </c>
      <c r="E951" s="252" t="s">
        <v>1202</v>
      </c>
      <c r="F951" s="253" t="s">
        <v>1203</v>
      </c>
      <c r="G951" s="254" t="s">
        <v>160</v>
      </c>
      <c r="H951" s="255">
        <v>1</v>
      </c>
      <c r="I951" s="256"/>
      <c r="J951" s="257">
        <f>ROUND(I951*H951,2)</f>
        <v>0</v>
      </c>
      <c r="K951" s="258"/>
      <c r="L951" s="259"/>
      <c r="M951" s="260" t="s">
        <v>1</v>
      </c>
      <c r="N951" s="261" t="s">
        <v>39</v>
      </c>
      <c r="O951" s="91"/>
      <c r="P951" s="225">
        <f>O951*H951</f>
        <v>0</v>
      </c>
      <c r="Q951" s="225">
        <v>0</v>
      </c>
      <c r="R951" s="225">
        <f>Q951*H951</f>
        <v>0</v>
      </c>
      <c r="S951" s="225">
        <v>0</v>
      </c>
      <c r="T951" s="226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7" t="s">
        <v>333</v>
      </c>
      <c r="AT951" s="227" t="s">
        <v>152</v>
      </c>
      <c r="AU951" s="227" t="s">
        <v>147</v>
      </c>
      <c r="AY951" s="17" t="s">
        <v>139</v>
      </c>
      <c r="BE951" s="228">
        <f>IF(N951="základní",J951,0)</f>
        <v>0</v>
      </c>
      <c r="BF951" s="228">
        <f>IF(N951="snížená",J951,0)</f>
        <v>0</v>
      </c>
      <c r="BG951" s="228">
        <f>IF(N951="zákl. přenesená",J951,0)</f>
        <v>0</v>
      </c>
      <c r="BH951" s="228">
        <f>IF(N951="sníž. přenesená",J951,0)</f>
        <v>0</v>
      </c>
      <c r="BI951" s="228">
        <f>IF(N951="nulová",J951,0)</f>
        <v>0</v>
      </c>
      <c r="BJ951" s="17" t="s">
        <v>147</v>
      </c>
      <c r="BK951" s="228">
        <f>ROUND(I951*H951,2)</f>
        <v>0</v>
      </c>
      <c r="BL951" s="17" t="s">
        <v>256</v>
      </c>
      <c r="BM951" s="227" t="s">
        <v>1204</v>
      </c>
    </row>
    <row r="952" s="13" customFormat="1">
      <c r="A952" s="13"/>
      <c r="B952" s="229"/>
      <c r="C952" s="230"/>
      <c r="D952" s="231" t="s">
        <v>149</v>
      </c>
      <c r="E952" s="232" t="s">
        <v>1</v>
      </c>
      <c r="F952" s="233" t="s">
        <v>1200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149</v>
      </c>
      <c r="AU952" s="239" t="s">
        <v>147</v>
      </c>
      <c r="AV952" s="13" t="s">
        <v>81</v>
      </c>
      <c r="AW952" s="13" t="s">
        <v>30</v>
      </c>
      <c r="AX952" s="13" t="s">
        <v>73</v>
      </c>
      <c r="AY952" s="239" t="s">
        <v>139</v>
      </c>
    </row>
    <row r="953" s="14" customFormat="1">
      <c r="A953" s="14"/>
      <c r="B953" s="240"/>
      <c r="C953" s="241"/>
      <c r="D953" s="231" t="s">
        <v>149</v>
      </c>
      <c r="E953" s="242" t="s">
        <v>1</v>
      </c>
      <c r="F953" s="243" t="s">
        <v>81</v>
      </c>
      <c r="G953" s="241"/>
      <c r="H953" s="244">
        <v>1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149</v>
      </c>
      <c r="AU953" s="250" t="s">
        <v>147</v>
      </c>
      <c r="AV953" s="14" t="s">
        <v>147</v>
      </c>
      <c r="AW953" s="14" t="s">
        <v>30</v>
      </c>
      <c r="AX953" s="14" t="s">
        <v>81</v>
      </c>
      <c r="AY953" s="250" t="s">
        <v>139</v>
      </c>
    </row>
    <row r="954" s="2" customFormat="1" ht="24.15" customHeight="1">
      <c r="A954" s="38"/>
      <c r="B954" s="39"/>
      <c r="C954" s="215" t="s">
        <v>1205</v>
      </c>
      <c r="D954" s="215" t="s">
        <v>142</v>
      </c>
      <c r="E954" s="216" t="s">
        <v>1206</v>
      </c>
      <c r="F954" s="217" t="s">
        <v>1207</v>
      </c>
      <c r="G954" s="218" t="s">
        <v>160</v>
      </c>
      <c r="H954" s="219">
        <v>34</v>
      </c>
      <c r="I954" s="220"/>
      <c r="J954" s="221">
        <f>ROUND(I954*H954,2)</f>
        <v>0</v>
      </c>
      <c r="K954" s="222"/>
      <c r="L954" s="44"/>
      <c r="M954" s="223" t="s">
        <v>1</v>
      </c>
      <c r="N954" s="224" t="s">
        <v>39</v>
      </c>
      <c r="O954" s="91"/>
      <c r="P954" s="225">
        <f>O954*H954</f>
        <v>0</v>
      </c>
      <c r="Q954" s="225">
        <v>0</v>
      </c>
      <c r="R954" s="225">
        <f>Q954*H954</f>
        <v>0</v>
      </c>
      <c r="S954" s="225">
        <v>0</v>
      </c>
      <c r="T954" s="226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27" t="s">
        <v>256</v>
      </c>
      <c r="AT954" s="227" t="s">
        <v>142</v>
      </c>
      <c r="AU954" s="227" t="s">
        <v>147</v>
      </c>
      <c r="AY954" s="17" t="s">
        <v>139</v>
      </c>
      <c r="BE954" s="228">
        <f>IF(N954="základní",J954,0)</f>
        <v>0</v>
      </c>
      <c r="BF954" s="228">
        <f>IF(N954="snížená",J954,0)</f>
        <v>0</v>
      </c>
      <c r="BG954" s="228">
        <f>IF(N954="zákl. přenesená",J954,0)</f>
        <v>0</v>
      </c>
      <c r="BH954" s="228">
        <f>IF(N954="sníž. přenesená",J954,0)</f>
        <v>0</v>
      </c>
      <c r="BI954" s="228">
        <f>IF(N954="nulová",J954,0)</f>
        <v>0</v>
      </c>
      <c r="BJ954" s="17" t="s">
        <v>147</v>
      </c>
      <c r="BK954" s="228">
        <f>ROUND(I954*H954,2)</f>
        <v>0</v>
      </c>
      <c r="BL954" s="17" t="s">
        <v>256</v>
      </c>
      <c r="BM954" s="227" t="s">
        <v>1208</v>
      </c>
    </row>
    <row r="955" s="13" customFormat="1">
      <c r="A955" s="13"/>
      <c r="B955" s="229"/>
      <c r="C955" s="230"/>
      <c r="D955" s="231" t="s">
        <v>149</v>
      </c>
      <c r="E955" s="232" t="s">
        <v>1</v>
      </c>
      <c r="F955" s="233" t="s">
        <v>1209</v>
      </c>
      <c r="G955" s="230"/>
      <c r="H955" s="232" t="s">
        <v>1</v>
      </c>
      <c r="I955" s="234"/>
      <c r="J955" s="230"/>
      <c r="K955" s="230"/>
      <c r="L955" s="235"/>
      <c r="M955" s="236"/>
      <c r="N955" s="237"/>
      <c r="O955" s="237"/>
      <c r="P955" s="237"/>
      <c r="Q955" s="237"/>
      <c r="R955" s="237"/>
      <c r="S955" s="237"/>
      <c r="T955" s="23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9" t="s">
        <v>149</v>
      </c>
      <c r="AU955" s="239" t="s">
        <v>147</v>
      </c>
      <c r="AV955" s="13" t="s">
        <v>81</v>
      </c>
      <c r="AW955" s="13" t="s">
        <v>30</v>
      </c>
      <c r="AX955" s="13" t="s">
        <v>73</v>
      </c>
      <c r="AY955" s="239" t="s">
        <v>139</v>
      </c>
    </row>
    <row r="956" s="14" customFormat="1">
      <c r="A956" s="14"/>
      <c r="B956" s="240"/>
      <c r="C956" s="241"/>
      <c r="D956" s="231" t="s">
        <v>149</v>
      </c>
      <c r="E956" s="242" t="s">
        <v>1</v>
      </c>
      <c r="F956" s="243" t="s">
        <v>147</v>
      </c>
      <c r="G956" s="241"/>
      <c r="H956" s="244">
        <v>2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0" t="s">
        <v>149</v>
      </c>
      <c r="AU956" s="250" t="s">
        <v>147</v>
      </c>
      <c r="AV956" s="14" t="s">
        <v>147</v>
      </c>
      <c r="AW956" s="14" t="s">
        <v>30</v>
      </c>
      <c r="AX956" s="14" t="s">
        <v>73</v>
      </c>
      <c r="AY956" s="250" t="s">
        <v>139</v>
      </c>
    </row>
    <row r="957" s="13" customFormat="1">
      <c r="A957" s="13"/>
      <c r="B957" s="229"/>
      <c r="C957" s="230"/>
      <c r="D957" s="231" t="s">
        <v>149</v>
      </c>
      <c r="E957" s="232" t="s">
        <v>1</v>
      </c>
      <c r="F957" s="233" t="s">
        <v>1210</v>
      </c>
      <c r="G957" s="230"/>
      <c r="H957" s="232" t="s">
        <v>1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149</v>
      </c>
      <c r="AU957" s="239" t="s">
        <v>147</v>
      </c>
      <c r="AV957" s="13" t="s">
        <v>81</v>
      </c>
      <c r="AW957" s="13" t="s">
        <v>30</v>
      </c>
      <c r="AX957" s="13" t="s">
        <v>73</v>
      </c>
      <c r="AY957" s="239" t="s">
        <v>139</v>
      </c>
    </row>
    <row r="958" s="14" customFormat="1">
      <c r="A958" s="14"/>
      <c r="B958" s="240"/>
      <c r="C958" s="241"/>
      <c r="D958" s="231" t="s">
        <v>149</v>
      </c>
      <c r="E958" s="242" t="s">
        <v>1</v>
      </c>
      <c r="F958" s="243" t="s">
        <v>81</v>
      </c>
      <c r="G958" s="241"/>
      <c r="H958" s="244">
        <v>1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149</v>
      </c>
      <c r="AU958" s="250" t="s">
        <v>147</v>
      </c>
      <c r="AV958" s="14" t="s">
        <v>147</v>
      </c>
      <c r="AW958" s="14" t="s">
        <v>30</v>
      </c>
      <c r="AX958" s="14" t="s">
        <v>73</v>
      </c>
      <c r="AY958" s="250" t="s">
        <v>139</v>
      </c>
    </row>
    <row r="959" s="13" customFormat="1">
      <c r="A959" s="13"/>
      <c r="B959" s="229"/>
      <c r="C959" s="230"/>
      <c r="D959" s="231" t="s">
        <v>149</v>
      </c>
      <c r="E959" s="232" t="s">
        <v>1</v>
      </c>
      <c r="F959" s="233" t="s">
        <v>1211</v>
      </c>
      <c r="G959" s="230"/>
      <c r="H959" s="232" t="s">
        <v>1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149</v>
      </c>
      <c r="AU959" s="239" t="s">
        <v>147</v>
      </c>
      <c r="AV959" s="13" t="s">
        <v>81</v>
      </c>
      <c r="AW959" s="13" t="s">
        <v>30</v>
      </c>
      <c r="AX959" s="13" t="s">
        <v>73</v>
      </c>
      <c r="AY959" s="239" t="s">
        <v>139</v>
      </c>
    </row>
    <row r="960" s="14" customFormat="1">
      <c r="A960" s="14"/>
      <c r="B960" s="240"/>
      <c r="C960" s="241"/>
      <c r="D960" s="231" t="s">
        <v>149</v>
      </c>
      <c r="E960" s="242" t="s">
        <v>1</v>
      </c>
      <c r="F960" s="243" t="s">
        <v>81</v>
      </c>
      <c r="G960" s="241"/>
      <c r="H960" s="244">
        <v>1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149</v>
      </c>
      <c r="AU960" s="250" t="s">
        <v>147</v>
      </c>
      <c r="AV960" s="14" t="s">
        <v>147</v>
      </c>
      <c r="AW960" s="14" t="s">
        <v>30</v>
      </c>
      <c r="AX960" s="14" t="s">
        <v>73</v>
      </c>
      <c r="AY960" s="250" t="s">
        <v>139</v>
      </c>
    </row>
    <row r="961" s="13" customFormat="1">
      <c r="A961" s="13"/>
      <c r="B961" s="229"/>
      <c r="C961" s="230"/>
      <c r="D961" s="231" t="s">
        <v>149</v>
      </c>
      <c r="E961" s="232" t="s">
        <v>1</v>
      </c>
      <c r="F961" s="233" t="s">
        <v>1159</v>
      </c>
      <c r="G961" s="230"/>
      <c r="H961" s="232" t="s">
        <v>1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149</v>
      </c>
      <c r="AU961" s="239" t="s">
        <v>147</v>
      </c>
      <c r="AV961" s="13" t="s">
        <v>81</v>
      </c>
      <c r="AW961" s="13" t="s">
        <v>30</v>
      </c>
      <c r="AX961" s="13" t="s">
        <v>73</v>
      </c>
      <c r="AY961" s="239" t="s">
        <v>139</v>
      </c>
    </row>
    <row r="962" s="14" customFormat="1">
      <c r="A962" s="14"/>
      <c r="B962" s="240"/>
      <c r="C962" s="241"/>
      <c r="D962" s="231" t="s">
        <v>149</v>
      </c>
      <c r="E962" s="242" t="s">
        <v>1</v>
      </c>
      <c r="F962" s="243" t="s">
        <v>1212</v>
      </c>
      <c r="G962" s="241"/>
      <c r="H962" s="244">
        <v>30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149</v>
      </c>
      <c r="AU962" s="250" t="s">
        <v>147</v>
      </c>
      <c r="AV962" s="14" t="s">
        <v>147</v>
      </c>
      <c r="AW962" s="14" t="s">
        <v>30</v>
      </c>
      <c r="AX962" s="14" t="s">
        <v>73</v>
      </c>
      <c r="AY962" s="250" t="s">
        <v>139</v>
      </c>
    </row>
    <row r="963" s="15" customFormat="1">
      <c r="A963" s="15"/>
      <c r="B963" s="262"/>
      <c r="C963" s="263"/>
      <c r="D963" s="231" t="s">
        <v>149</v>
      </c>
      <c r="E963" s="264" t="s">
        <v>1</v>
      </c>
      <c r="F963" s="265" t="s">
        <v>170</v>
      </c>
      <c r="G963" s="263"/>
      <c r="H963" s="266">
        <v>34</v>
      </c>
      <c r="I963" s="267"/>
      <c r="J963" s="263"/>
      <c r="K963" s="263"/>
      <c r="L963" s="268"/>
      <c r="M963" s="269"/>
      <c r="N963" s="270"/>
      <c r="O963" s="270"/>
      <c r="P963" s="270"/>
      <c r="Q963" s="270"/>
      <c r="R963" s="270"/>
      <c r="S963" s="270"/>
      <c r="T963" s="271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72" t="s">
        <v>149</v>
      </c>
      <c r="AU963" s="272" t="s">
        <v>147</v>
      </c>
      <c r="AV963" s="15" t="s">
        <v>146</v>
      </c>
      <c r="AW963" s="15" t="s">
        <v>30</v>
      </c>
      <c r="AX963" s="15" t="s">
        <v>81</v>
      </c>
      <c r="AY963" s="272" t="s">
        <v>139</v>
      </c>
    </row>
    <row r="964" s="2" customFormat="1" ht="16.5" customHeight="1">
      <c r="A964" s="38"/>
      <c r="B964" s="39"/>
      <c r="C964" s="251" t="s">
        <v>1213</v>
      </c>
      <c r="D964" s="251" t="s">
        <v>152</v>
      </c>
      <c r="E964" s="252" t="s">
        <v>1214</v>
      </c>
      <c r="F964" s="253" t="s">
        <v>1215</v>
      </c>
      <c r="G964" s="254" t="s">
        <v>160</v>
      </c>
      <c r="H964" s="255">
        <v>34</v>
      </c>
      <c r="I964" s="256"/>
      <c r="J964" s="257">
        <f>ROUND(I964*H964,2)</f>
        <v>0</v>
      </c>
      <c r="K964" s="258"/>
      <c r="L964" s="259"/>
      <c r="M964" s="260" t="s">
        <v>1</v>
      </c>
      <c r="N964" s="261" t="s">
        <v>39</v>
      </c>
      <c r="O964" s="91"/>
      <c r="P964" s="225">
        <f>O964*H964</f>
        <v>0</v>
      </c>
      <c r="Q964" s="225">
        <v>6.9999999999999994E-05</v>
      </c>
      <c r="R964" s="225">
        <f>Q964*H964</f>
        <v>0.0023799999999999997</v>
      </c>
      <c r="S964" s="225">
        <v>0</v>
      </c>
      <c r="T964" s="226">
        <f>S964*H964</f>
        <v>0</v>
      </c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R964" s="227" t="s">
        <v>333</v>
      </c>
      <c r="AT964" s="227" t="s">
        <v>152</v>
      </c>
      <c r="AU964" s="227" t="s">
        <v>147</v>
      </c>
      <c r="AY964" s="17" t="s">
        <v>139</v>
      </c>
      <c r="BE964" s="228">
        <f>IF(N964="základní",J964,0)</f>
        <v>0</v>
      </c>
      <c r="BF964" s="228">
        <f>IF(N964="snížená",J964,0)</f>
        <v>0</v>
      </c>
      <c r="BG964" s="228">
        <f>IF(N964="zákl. přenesená",J964,0)</f>
        <v>0</v>
      </c>
      <c r="BH964" s="228">
        <f>IF(N964="sníž. přenesená",J964,0)</f>
        <v>0</v>
      </c>
      <c r="BI964" s="228">
        <f>IF(N964="nulová",J964,0)</f>
        <v>0</v>
      </c>
      <c r="BJ964" s="17" t="s">
        <v>147</v>
      </c>
      <c r="BK964" s="228">
        <f>ROUND(I964*H964,2)</f>
        <v>0</v>
      </c>
      <c r="BL964" s="17" t="s">
        <v>256</v>
      </c>
      <c r="BM964" s="227" t="s">
        <v>1216</v>
      </c>
    </row>
    <row r="965" s="13" customFormat="1">
      <c r="A965" s="13"/>
      <c r="B965" s="229"/>
      <c r="C965" s="230"/>
      <c r="D965" s="231" t="s">
        <v>149</v>
      </c>
      <c r="E965" s="232" t="s">
        <v>1</v>
      </c>
      <c r="F965" s="233" t="s">
        <v>1209</v>
      </c>
      <c r="G965" s="230"/>
      <c r="H965" s="232" t="s">
        <v>1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149</v>
      </c>
      <c r="AU965" s="239" t="s">
        <v>147</v>
      </c>
      <c r="AV965" s="13" t="s">
        <v>81</v>
      </c>
      <c r="AW965" s="13" t="s">
        <v>30</v>
      </c>
      <c r="AX965" s="13" t="s">
        <v>73</v>
      </c>
      <c r="AY965" s="239" t="s">
        <v>139</v>
      </c>
    </row>
    <row r="966" s="14" customFormat="1">
      <c r="A966" s="14"/>
      <c r="B966" s="240"/>
      <c r="C966" s="241"/>
      <c r="D966" s="231" t="s">
        <v>149</v>
      </c>
      <c r="E966" s="242" t="s">
        <v>1</v>
      </c>
      <c r="F966" s="243" t="s">
        <v>147</v>
      </c>
      <c r="G966" s="241"/>
      <c r="H966" s="244">
        <v>2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0" t="s">
        <v>149</v>
      </c>
      <c r="AU966" s="250" t="s">
        <v>147</v>
      </c>
      <c r="AV966" s="14" t="s">
        <v>147</v>
      </c>
      <c r="AW966" s="14" t="s">
        <v>30</v>
      </c>
      <c r="AX966" s="14" t="s">
        <v>73</v>
      </c>
      <c r="AY966" s="250" t="s">
        <v>139</v>
      </c>
    </row>
    <row r="967" s="13" customFormat="1">
      <c r="A967" s="13"/>
      <c r="B967" s="229"/>
      <c r="C967" s="230"/>
      <c r="D967" s="231" t="s">
        <v>149</v>
      </c>
      <c r="E967" s="232" t="s">
        <v>1</v>
      </c>
      <c r="F967" s="233" t="s">
        <v>1210</v>
      </c>
      <c r="G967" s="230"/>
      <c r="H967" s="232" t="s">
        <v>1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9" t="s">
        <v>149</v>
      </c>
      <c r="AU967" s="239" t="s">
        <v>147</v>
      </c>
      <c r="AV967" s="13" t="s">
        <v>81</v>
      </c>
      <c r="AW967" s="13" t="s">
        <v>30</v>
      </c>
      <c r="AX967" s="13" t="s">
        <v>73</v>
      </c>
      <c r="AY967" s="239" t="s">
        <v>139</v>
      </c>
    </row>
    <row r="968" s="14" customFormat="1">
      <c r="A968" s="14"/>
      <c r="B968" s="240"/>
      <c r="C968" s="241"/>
      <c r="D968" s="231" t="s">
        <v>149</v>
      </c>
      <c r="E968" s="242" t="s">
        <v>1</v>
      </c>
      <c r="F968" s="243" t="s">
        <v>81</v>
      </c>
      <c r="G968" s="241"/>
      <c r="H968" s="244">
        <v>1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0" t="s">
        <v>149</v>
      </c>
      <c r="AU968" s="250" t="s">
        <v>147</v>
      </c>
      <c r="AV968" s="14" t="s">
        <v>147</v>
      </c>
      <c r="AW968" s="14" t="s">
        <v>30</v>
      </c>
      <c r="AX968" s="14" t="s">
        <v>73</v>
      </c>
      <c r="AY968" s="250" t="s">
        <v>139</v>
      </c>
    </row>
    <row r="969" s="13" customFormat="1">
      <c r="A969" s="13"/>
      <c r="B969" s="229"/>
      <c r="C969" s="230"/>
      <c r="D969" s="231" t="s">
        <v>149</v>
      </c>
      <c r="E969" s="232" t="s">
        <v>1</v>
      </c>
      <c r="F969" s="233" t="s">
        <v>1211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149</v>
      </c>
      <c r="AU969" s="239" t="s">
        <v>147</v>
      </c>
      <c r="AV969" s="13" t="s">
        <v>81</v>
      </c>
      <c r="AW969" s="13" t="s">
        <v>30</v>
      </c>
      <c r="AX969" s="13" t="s">
        <v>73</v>
      </c>
      <c r="AY969" s="239" t="s">
        <v>139</v>
      </c>
    </row>
    <row r="970" s="14" customFormat="1">
      <c r="A970" s="14"/>
      <c r="B970" s="240"/>
      <c r="C970" s="241"/>
      <c r="D970" s="231" t="s">
        <v>149</v>
      </c>
      <c r="E970" s="242" t="s">
        <v>1</v>
      </c>
      <c r="F970" s="243" t="s">
        <v>81</v>
      </c>
      <c r="G970" s="241"/>
      <c r="H970" s="244">
        <v>1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149</v>
      </c>
      <c r="AU970" s="250" t="s">
        <v>147</v>
      </c>
      <c r="AV970" s="14" t="s">
        <v>147</v>
      </c>
      <c r="AW970" s="14" t="s">
        <v>30</v>
      </c>
      <c r="AX970" s="14" t="s">
        <v>73</v>
      </c>
      <c r="AY970" s="250" t="s">
        <v>139</v>
      </c>
    </row>
    <row r="971" s="13" customFormat="1">
      <c r="A971" s="13"/>
      <c r="B971" s="229"/>
      <c r="C971" s="230"/>
      <c r="D971" s="231" t="s">
        <v>149</v>
      </c>
      <c r="E971" s="232" t="s">
        <v>1</v>
      </c>
      <c r="F971" s="233" t="s">
        <v>1159</v>
      </c>
      <c r="G971" s="230"/>
      <c r="H971" s="232" t="s">
        <v>1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9" t="s">
        <v>149</v>
      </c>
      <c r="AU971" s="239" t="s">
        <v>147</v>
      </c>
      <c r="AV971" s="13" t="s">
        <v>81</v>
      </c>
      <c r="AW971" s="13" t="s">
        <v>30</v>
      </c>
      <c r="AX971" s="13" t="s">
        <v>73</v>
      </c>
      <c r="AY971" s="239" t="s">
        <v>139</v>
      </c>
    </row>
    <row r="972" s="14" customFormat="1">
      <c r="A972" s="14"/>
      <c r="B972" s="240"/>
      <c r="C972" s="241"/>
      <c r="D972" s="231" t="s">
        <v>149</v>
      </c>
      <c r="E972" s="242" t="s">
        <v>1</v>
      </c>
      <c r="F972" s="243" t="s">
        <v>1212</v>
      </c>
      <c r="G972" s="241"/>
      <c r="H972" s="244">
        <v>30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149</v>
      </c>
      <c r="AU972" s="250" t="s">
        <v>147</v>
      </c>
      <c r="AV972" s="14" t="s">
        <v>147</v>
      </c>
      <c r="AW972" s="14" t="s">
        <v>30</v>
      </c>
      <c r="AX972" s="14" t="s">
        <v>73</v>
      </c>
      <c r="AY972" s="250" t="s">
        <v>139</v>
      </c>
    </row>
    <row r="973" s="15" customFormat="1">
      <c r="A973" s="15"/>
      <c r="B973" s="262"/>
      <c r="C973" s="263"/>
      <c r="D973" s="231" t="s">
        <v>149</v>
      </c>
      <c r="E973" s="264" t="s">
        <v>1</v>
      </c>
      <c r="F973" s="265" t="s">
        <v>170</v>
      </c>
      <c r="G973" s="263"/>
      <c r="H973" s="266">
        <v>34</v>
      </c>
      <c r="I973" s="267"/>
      <c r="J973" s="263"/>
      <c r="K973" s="263"/>
      <c r="L973" s="268"/>
      <c r="M973" s="269"/>
      <c r="N973" s="270"/>
      <c r="O973" s="270"/>
      <c r="P973" s="270"/>
      <c r="Q973" s="270"/>
      <c r="R973" s="270"/>
      <c r="S973" s="270"/>
      <c r="T973" s="271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72" t="s">
        <v>149</v>
      </c>
      <c r="AU973" s="272" t="s">
        <v>147</v>
      </c>
      <c r="AV973" s="15" t="s">
        <v>146</v>
      </c>
      <c r="AW973" s="15" t="s">
        <v>30</v>
      </c>
      <c r="AX973" s="15" t="s">
        <v>81</v>
      </c>
      <c r="AY973" s="272" t="s">
        <v>139</v>
      </c>
    </row>
    <row r="974" s="2" customFormat="1" ht="24.15" customHeight="1">
      <c r="A974" s="38"/>
      <c r="B974" s="39"/>
      <c r="C974" s="251" t="s">
        <v>1217</v>
      </c>
      <c r="D974" s="251" t="s">
        <v>152</v>
      </c>
      <c r="E974" s="252" t="s">
        <v>1218</v>
      </c>
      <c r="F974" s="253" t="s">
        <v>1219</v>
      </c>
      <c r="G974" s="254" t="s">
        <v>160</v>
      </c>
      <c r="H974" s="255">
        <v>34</v>
      </c>
      <c r="I974" s="256"/>
      <c r="J974" s="257">
        <f>ROUND(I974*H974,2)</f>
        <v>0</v>
      </c>
      <c r="K974" s="258"/>
      <c r="L974" s="259"/>
      <c r="M974" s="260" t="s">
        <v>1</v>
      </c>
      <c r="N974" s="261" t="s">
        <v>39</v>
      </c>
      <c r="O974" s="91"/>
      <c r="P974" s="225">
        <f>O974*H974</f>
        <v>0</v>
      </c>
      <c r="Q974" s="225">
        <v>6.0000000000000002E-05</v>
      </c>
      <c r="R974" s="225">
        <f>Q974*H974</f>
        <v>0.0020400000000000001</v>
      </c>
      <c r="S974" s="225">
        <v>0</v>
      </c>
      <c r="T974" s="226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27" t="s">
        <v>333</v>
      </c>
      <c r="AT974" s="227" t="s">
        <v>152</v>
      </c>
      <c r="AU974" s="227" t="s">
        <v>147</v>
      </c>
      <c r="AY974" s="17" t="s">
        <v>139</v>
      </c>
      <c r="BE974" s="228">
        <f>IF(N974="základní",J974,0)</f>
        <v>0</v>
      </c>
      <c r="BF974" s="228">
        <f>IF(N974="snížená",J974,0)</f>
        <v>0</v>
      </c>
      <c r="BG974" s="228">
        <f>IF(N974="zákl. přenesená",J974,0)</f>
        <v>0</v>
      </c>
      <c r="BH974" s="228">
        <f>IF(N974="sníž. přenesená",J974,0)</f>
        <v>0</v>
      </c>
      <c r="BI974" s="228">
        <f>IF(N974="nulová",J974,0)</f>
        <v>0</v>
      </c>
      <c r="BJ974" s="17" t="s">
        <v>147</v>
      </c>
      <c r="BK974" s="228">
        <f>ROUND(I974*H974,2)</f>
        <v>0</v>
      </c>
      <c r="BL974" s="17" t="s">
        <v>256</v>
      </c>
      <c r="BM974" s="227" t="s">
        <v>1220</v>
      </c>
    </row>
    <row r="975" s="13" customFormat="1">
      <c r="A975" s="13"/>
      <c r="B975" s="229"/>
      <c r="C975" s="230"/>
      <c r="D975" s="231" t="s">
        <v>149</v>
      </c>
      <c r="E975" s="232" t="s">
        <v>1</v>
      </c>
      <c r="F975" s="233" t="s">
        <v>1209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149</v>
      </c>
      <c r="AU975" s="239" t="s">
        <v>147</v>
      </c>
      <c r="AV975" s="13" t="s">
        <v>81</v>
      </c>
      <c r="AW975" s="13" t="s">
        <v>30</v>
      </c>
      <c r="AX975" s="13" t="s">
        <v>73</v>
      </c>
      <c r="AY975" s="239" t="s">
        <v>139</v>
      </c>
    </row>
    <row r="976" s="14" customFormat="1">
      <c r="A976" s="14"/>
      <c r="B976" s="240"/>
      <c r="C976" s="241"/>
      <c r="D976" s="231" t="s">
        <v>149</v>
      </c>
      <c r="E976" s="242" t="s">
        <v>1</v>
      </c>
      <c r="F976" s="243" t="s">
        <v>147</v>
      </c>
      <c r="G976" s="241"/>
      <c r="H976" s="244">
        <v>2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149</v>
      </c>
      <c r="AU976" s="250" t="s">
        <v>147</v>
      </c>
      <c r="AV976" s="14" t="s">
        <v>147</v>
      </c>
      <c r="AW976" s="14" t="s">
        <v>30</v>
      </c>
      <c r="AX976" s="14" t="s">
        <v>73</v>
      </c>
      <c r="AY976" s="250" t="s">
        <v>139</v>
      </c>
    </row>
    <row r="977" s="13" customFormat="1">
      <c r="A977" s="13"/>
      <c r="B977" s="229"/>
      <c r="C977" s="230"/>
      <c r="D977" s="231" t="s">
        <v>149</v>
      </c>
      <c r="E977" s="232" t="s">
        <v>1</v>
      </c>
      <c r="F977" s="233" t="s">
        <v>1210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149</v>
      </c>
      <c r="AU977" s="239" t="s">
        <v>147</v>
      </c>
      <c r="AV977" s="13" t="s">
        <v>81</v>
      </c>
      <c r="AW977" s="13" t="s">
        <v>30</v>
      </c>
      <c r="AX977" s="13" t="s">
        <v>73</v>
      </c>
      <c r="AY977" s="239" t="s">
        <v>139</v>
      </c>
    </row>
    <row r="978" s="14" customFormat="1">
      <c r="A978" s="14"/>
      <c r="B978" s="240"/>
      <c r="C978" s="241"/>
      <c r="D978" s="231" t="s">
        <v>149</v>
      </c>
      <c r="E978" s="242" t="s">
        <v>1</v>
      </c>
      <c r="F978" s="243" t="s">
        <v>81</v>
      </c>
      <c r="G978" s="241"/>
      <c r="H978" s="244">
        <v>1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149</v>
      </c>
      <c r="AU978" s="250" t="s">
        <v>147</v>
      </c>
      <c r="AV978" s="14" t="s">
        <v>147</v>
      </c>
      <c r="AW978" s="14" t="s">
        <v>30</v>
      </c>
      <c r="AX978" s="14" t="s">
        <v>73</v>
      </c>
      <c r="AY978" s="250" t="s">
        <v>139</v>
      </c>
    </row>
    <row r="979" s="13" customFormat="1">
      <c r="A979" s="13"/>
      <c r="B979" s="229"/>
      <c r="C979" s="230"/>
      <c r="D979" s="231" t="s">
        <v>149</v>
      </c>
      <c r="E979" s="232" t="s">
        <v>1</v>
      </c>
      <c r="F979" s="233" t="s">
        <v>1211</v>
      </c>
      <c r="G979" s="230"/>
      <c r="H979" s="232" t="s">
        <v>1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149</v>
      </c>
      <c r="AU979" s="239" t="s">
        <v>147</v>
      </c>
      <c r="AV979" s="13" t="s">
        <v>81</v>
      </c>
      <c r="AW979" s="13" t="s">
        <v>30</v>
      </c>
      <c r="AX979" s="13" t="s">
        <v>73</v>
      </c>
      <c r="AY979" s="239" t="s">
        <v>139</v>
      </c>
    </row>
    <row r="980" s="14" customFormat="1">
      <c r="A980" s="14"/>
      <c r="B980" s="240"/>
      <c r="C980" s="241"/>
      <c r="D980" s="231" t="s">
        <v>149</v>
      </c>
      <c r="E980" s="242" t="s">
        <v>1</v>
      </c>
      <c r="F980" s="243" t="s">
        <v>81</v>
      </c>
      <c r="G980" s="241"/>
      <c r="H980" s="244">
        <v>1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149</v>
      </c>
      <c r="AU980" s="250" t="s">
        <v>147</v>
      </c>
      <c r="AV980" s="14" t="s">
        <v>147</v>
      </c>
      <c r="AW980" s="14" t="s">
        <v>30</v>
      </c>
      <c r="AX980" s="14" t="s">
        <v>73</v>
      </c>
      <c r="AY980" s="250" t="s">
        <v>139</v>
      </c>
    </row>
    <row r="981" s="13" customFormat="1">
      <c r="A981" s="13"/>
      <c r="B981" s="229"/>
      <c r="C981" s="230"/>
      <c r="D981" s="231" t="s">
        <v>149</v>
      </c>
      <c r="E981" s="232" t="s">
        <v>1</v>
      </c>
      <c r="F981" s="233" t="s">
        <v>1159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149</v>
      </c>
      <c r="AU981" s="239" t="s">
        <v>147</v>
      </c>
      <c r="AV981" s="13" t="s">
        <v>81</v>
      </c>
      <c r="AW981" s="13" t="s">
        <v>30</v>
      </c>
      <c r="AX981" s="13" t="s">
        <v>73</v>
      </c>
      <c r="AY981" s="239" t="s">
        <v>139</v>
      </c>
    </row>
    <row r="982" s="14" customFormat="1">
      <c r="A982" s="14"/>
      <c r="B982" s="240"/>
      <c r="C982" s="241"/>
      <c r="D982" s="231" t="s">
        <v>149</v>
      </c>
      <c r="E982" s="242" t="s">
        <v>1</v>
      </c>
      <c r="F982" s="243" t="s">
        <v>1212</v>
      </c>
      <c r="G982" s="241"/>
      <c r="H982" s="244">
        <v>30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149</v>
      </c>
      <c r="AU982" s="250" t="s">
        <v>147</v>
      </c>
      <c r="AV982" s="14" t="s">
        <v>147</v>
      </c>
      <c r="AW982" s="14" t="s">
        <v>30</v>
      </c>
      <c r="AX982" s="14" t="s">
        <v>73</v>
      </c>
      <c r="AY982" s="250" t="s">
        <v>139</v>
      </c>
    </row>
    <row r="983" s="15" customFormat="1">
      <c r="A983" s="15"/>
      <c r="B983" s="262"/>
      <c r="C983" s="263"/>
      <c r="D983" s="231" t="s">
        <v>149</v>
      </c>
      <c r="E983" s="264" t="s">
        <v>1</v>
      </c>
      <c r="F983" s="265" t="s">
        <v>170</v>
      </c>
      <c r="G983" s="263"/>
      <c r="H983" s="266">
        <v>34</v>
      </c>
      <c r="I983" s="267"/>
      <c r="J983" s="263"/>
      <c r="K983" s="263"/>
      <c r="L983" s="268"/>
      <c r="M983" s="269"/>
      <c r="N983" s="270"/>
      <c r="O983" s="270"/>
      <c r="P983" s="270"/>
      <c r="Q983" s="270"/>
      <c r="R983" s="270"/>
      <c r="S983" s="270"/>
      <c r="T983" s="271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72" t="s">
        <v>149</v>
      </c>
      <c r="AU983" s="272" t="s">
        <v>147</v>
      </c>
      <c r="AV983" s="15" t="s">
        <v>146</v>
      </c>
      <c r="AW983" s="15" t="s">
        <v>30</v>
      </c>
      <c r="AX983" s="15" t="s">
        <v>81</v>
      </c>
      <c r="AY983" s="272" t="s">
        <v>139</v>
      </c>
    </row>
    <row r="984" s="2" customFormat="1" ht="37.8" customHeight="1">
      <c r="A984" s="38"/>
      <c r="B984" s="39"/>
      <c r="C984" s="215" t="s">
        <v>1221</v>
      </c>
      <c r="D984" s="215" t="s">
        <v>142</v>
      </c>
      <c r="E984" s="216" t="s">
        <v>1222</v>
      </c>
      <c r="F984" s="217" t="s">
        <v>1223</v>
      </c>
      <c r="G984" s="218" t="s">
        <v>160</v>
      </c>
      <c r="H984" s="219">
        <v>13</v>
      </c>
      <c r="I984" s="220"/>
      <c r="J984" s="221">
        <f>ROUND(I984*H984,2)</f>
        <v>0</v>
      </c>
      <c r="K984" s="222"/>
      <c r="L984" s="44"/>
      <c r="M984" s="223" t="s">
        <v>1</v>
      </c>
      <c r="N984" s="224" t="s">
        <v>39</v>
      </c>
      <c r="O984" s="91"/>
      <c r="P984" s="225">
        <f>O984*H984</f>
        <v>0</v>
      </c>
      <c r="Q984" s="225">
        <v>0</v>
      </c>
      <c r="R984" s="225">
        <f>Q984*H984</f>
        <v>0</v>
      </c>
      <c r="S984" s="225">
        <v>4.8000000000000001E-05</v>
      </c>
      <c r="T984" s="226">
        <f>S984*H984</f>
        <v>0.00062399999999999999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27" t="s">
        <v>256</v>
      </c>
      <c r="AT984" s="227" t="s">
        <v>142</v>
      </c>
      <c r="AU984" s="227" t="s">
        <v>147</v>
      </c>
      <c r="AY984" s="17" t="s">
        <v>139</v>
      </c>
      <c r="BE984" s="228">
        <f>IF(N984="základní",J984,0)</f>
        <v>0</v>
      </c>
      <c r="BF984" s="228">
        <f>IF(N984="snížená",J984,0)</f>
        <v>0</v>
      </c>
      <c r="BG984" s="228">
        <f>IF(N984="zákl. přenesená",J984,0)</f>
        <v>0</v>
      </c>
      <c r="BH984" s="228">
        <f>IF(N984="sníž. přenesená",J984,0)</f>
        <v>0</v>
      </c>
      <c r="BI984" s="228">
        <f>IF(N984="nulová",J984,0)</f>
        <v>0</v>
      </c>
      <c r="BJ984" s="17" t="s">
        <v>147</v>
      </c>
      <c r="BK984" s="228">
        <f>ROUND(I984*H984,2)</f>
        <v>0</v>
      </c>
      <c r="BL984" s="17" t="s">
        <v>256</v>
      </c>
      <c r="BM984" s="227" t="s">
        <v>1224</v>
      </c>
    </row>
    <row r="985" s="13" customFormat="1">
      <c r="A985" s="13"/>
      <c r="B985" s="229"/>
      <c r="C985" s="230"/>
      <c r="D985" s="231" t="s">
        <v>149</v>
      </c>
      <c r="E985" s="232" t="s">
        <v>1</v>
      </c>
      <c r="F985" s="233" t="s">
        <v>1066</v>
      </c>
      <c r="G985" s="230"/>
      <c r="H985" s="232" t="s">
        <v>1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9" t="s">
        <v>149</v>
      </c>
      <c r="AU985" s="239" t="s">
        <v>147</v>
      </c>
      <c r="AV985" s="13" t="s">
        <v>81</v>
      </c>
      <c r="AW985" s="13" t="s">
        <v>30</v>
      </c>
      <c r="AX985" s="13" t="s">
        <v>73</v>
      </c>
      <c r="AY985" s="239" t="s">
        <v>139</v>
      </c>
    </row>
    <row r="986" s="14" customFormat="1">
      <c r="A986" s="14"/>
      <c r="B986" s="240"/>
      <c r="C986" s="241"/>
      <c r="D986" s="231" t="s">
        <v>149</v>
      </c>
      <c r="E986" s="242" t="s">
        <v>1</v>
      </c>
      <c r="F986" s="243" t="s">
        <v>81</v>
      </c>
      <c r="G986" s="241"/>
      <c r="H986" s="244">
        <v>1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149</v>
      </c>
      <c r="AU986" s="250" t="s">
        <v>147</v>
      </c>
      <c r="AV986" s="14" t="s">
        <v>147</v>
      </c>
      <c r="AW986" s="14" t="s">
        <v>30</v>
      </c>
      <c r="AX986" s="14" t="s">
        <v>73</v>
      </c>
      <c r="AY986" s="250" t="s">
        <v>139</v>
      </c>
    </row>
    <row r="987" s="13" customFormat="1">
      <c r="A987" s="13"/>
      <c r="B987" s="229"/>
      <c r="C987" s="230"/>
      <c r="D987" s="231" t="s">
        <v>149</v>
      </c>
      <c r="E987" s="232" t="s">
        <v>1</v>
      </c>
      <c r="F987" s="233" t="s">
        <v>1195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149</v>
      </c>
      <c r="AU987" s="239" t="s">
        <v>147</v>
      </c>
      <c r="AV987" s="13" t="s">
        <v>81</v>
      </c>
      <c r="AW987" s="13" t="s">
        <v>30</v>
      </c>
      <c r="AX987" s="13" t="s">
        <v>73</v>
      </c>
      <c r="AY987" s="239" t="s">
        <v>139</v>
      </c>
    </row>
    <row r="988" s="14" customFormat="1">
      <c r="A988" s="14"/>
      <c r="B988" s="240"/>
      <c r="C988" s="241"/>
      <c r="D988" s="231" t="s">
        <v>149</v>
      </c>
      <c r="E988" s="242" t="s">
        <v>1</v>
      </c>
      <c r="F988" s="243" t="s">
        <v>140</v>
      </c>
      <c r="G988" s="241"/>
      <c r="H988" s="244">
        <v>3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149</v>
      </c>
      <c r="AU988" s="250" t="s">
        <v>147</v>
      </c>
      <c r="AV988" s="14" t="s">
        <v>147</v>
      </c>
      <c r="AW988" s="14" t="s">
        <v>30</v>
      </c>
      <c r="AX988" s="14" t="s">
        <v>73</v>
      </c>
      <c r="AY988" s="250" t="s">
        <v>139</v>
      </c>
    </row>
    <row r="989" s="13" customFormat="1">
      <c r="A989" s="13"/>
      <c r="B989" s="229"/>
      <c r="C989" s="230"/>
      <c r="D989" s="231" t="s">
        <v>149</v>
      </c>
      <c r="E989" s="232" t="s">
        <v>1</v>
      </c>
      <c r="F989" s="233" t="s">
        <v>228</v>
      </c>
      <c r="G989" s="230"/>
      <c r="H989" s="232" t="s">
        <v>1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149</v>
      </c>
      <c r="AU989" s="239" t="s">
        <v>147</v>
      </c>
      <c r="AV989" s="13" t="s">
        <v>81</v>
      </c>
      <c r="AW989" s="13" t="s">
        <v>30</v>
      </c>
      <c r="AX989" s="13" t="s">
        <v>73</v>
      </c>
      <c r="AY989" s="239" t="s">
        <v>139</v>
      </c>
    </row>
    <row r="990" s="14" customFormat="1">
      <c r="A990" s="14"/>
      <c r="B990" s="240"/>
      <c r="C990" s="241"/>
      <c r="D990" s="231" t="s">
        <v>149</v>
      </c>
      <c r="E990" s="242" t="s">
        <v>1</v>
      </c>
      <c r="F990" s="243" t="s">
        <v>81</v>
      </c>
      <c r="G990" s="241"/>
      <c r="H990" s="244">
        <v>1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149</v>
      </c>
      <c r="AU990" s="250" t="s">
        <v>147</v>
      </c>
      <c r="AV990" s="14" t="s">
        <v>147</v>
      </c>
      <c r="AW990" s="14" t="s">
        <v>30</v>
      </c>
      <c r="AX990" s="14" t="s">
        <v>73</v>
      </c>
      <c r="AY990" s="250" t="s">
        <v>139</v>
      </c>
    </row>
    <row r="991" s="13" customFormat="1">
      <c r="A991" s="13"/>
      <c r="B991" s="229"/>
      <c r="C991" s="230"/>
      <c r="D991" s="231" t="s">
        <v>149</v>
      </c>
      <c r="E991" s="232" t="s">
        <v>1</v>
      </c>
      <c r="F991" s="233" t="s">
        <v>969</v>
      </c>
      <c r="G991" s="230"/>
      <c r="H991" s="232" t="s">
        <v>1</v>
      </c>
      <c r="I991" s="234"/>
      <c r="J991" s="230"/>
      <c r="K991" s="230"/>
      <c r="L991" s="235"/>
      <c r="M991" s="236"/>
      <c r="N991" s="237"/>
      <c r="O991" s="237"/>
      <c r="P991" s="237"/>
      <c r="Q991" s="237"/>
      <c r="R991" s="237"/>
      <c r="S991" s="237"/>
      <c r="T991" s="238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9" t="s">
        <v>149</v>
      </c>
      <c r="AU991" s="239" t="s">
        <v>147</v>
      </c>
      <c r="AV991" s="13" t="s">
        <v>81</v>
      </c>
      <c r="AW991" s="13" t="s">
        <v>30</v>
      </c>
      <c r="AX991" s="13" t="s">
        <v>73</v>
      </c>
      <c r="AY991" s="239" t="s">
        <v>139</v>
      </c>
    </row>
    <row r="992" s="14" customFormat="1">
      <c r="A992" s="14"/>
      <c r="B992" s="240"/>
      <c r="C992" s="241"/>
      <c r="D992" s="231" t="s">
        <v>149</v>
      </c>
      <c r="E992" s="242" t="s">
        <v>1</v>
      </c>
      <c r="F992" s="243" t="s">
        <v>146</v>
      </c>
      <c r="G992" s="241"/>
      <c r="H992" s="244">
        <v>4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0" t="s">
        <v>149</v>
      </c>
      <c r="AU992" s="250" t="s">
        <v>147</v>
      </c>
      <c r="AV992" s="14" t="s">
        <v>147</v>
      </c>
      <c r="AW992" s="14" t="s">
        <v>30</v>
      </c>
      <c r="AX992" s="14" t="s">
        <v>73</v>
      </c>
      <c r="AY992" s="250" t="s">
        <v>139</v>
      </c>
    </row>
    <row r="993" s="13" customFormat="1">
      <c r="A993" s="13"/>
      <c r="B993" s="229"/>
      <c r="C993" s="230"/>
      <c r="D993" s="231" t="s">
        <v>149</v>
      </c>
      <c r="E993" s="232" t="s">
        <v>1</v>
      </c>
      <c r="F993" s="233" t="s">
        <v>967</v>
      </c>
      <c r="G993" s="230"/>
      <c r="H993" s="232" t="s">
        <v>1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149</v>
      </c>
      <c r="AU993" s="239" t="s">
        <v>147</v>
      </c>
      <c r="AV993" s="13" t="s">
        <v>81</v>
      </c>
      <c r="AW993" s="13" t="s">
        <v>30</v>
      </c>
      <c r="AX993" s="13" t="s">
        <v>73</v>
      </c>
      <c r="AY993" s="239" t="s">
        <v>139</v>
      </c>
    </row>
    <row r="994" s="14" customFormat="1">
      <c r="A994" s="14"/>
      <c r="B994" s="240"/>
      <c r="C994" s="241"/>
      <c r="D994" s="231" t="s">
        <v>149</v>
      </c>
      <c r="E994" s="242" t="s">
        <v>1</v>
      </c>
      <c r="F994" s="243" t="s">
        <v>146</v>
      </c>
      <c r="G994" s="241"/>
      <c r="H994" s="244">
        <v>4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149</v>
      </c>
      <c r="AU994" s="250" t="s">
        <v>147</v>
      </c>
      <c r="AV994" s="14" t="s">
        <v>147</v>
      </c>
      <c r="AW994" s="14" t="s">
        <v>30</v>
      </c>
      <c r="AX994" s="14" t="s">
        <v>73</v>
      </c>
      <c r="AY994" s="250" t="s">
        <v>139</v>
      </c>
    </row>
    <row r="995" s="13" customFormat="1">
      <c r="A995" s="13"/>
      <c r="B995" s="229"/>
      <c r="C995" s="230"/>
      <c r="D995" s="231" t="s">
        <v>149</v>
      </c>
      <c r="E995" s="232" t="s">
        <v>1</v>
      </c>
      <c r="F995" s="233" t="s">
        <v>230</v>
      </c>
      <c r="G995" s="230"/>
      <c r="H995" s="232" t="s">
        <v>1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149</v>
      </c>
      <c r="AU995" s="239" t="s">
        <v>147</v>
      </c>
      <c r="AV995" s="13" t="s">
        <v>81</v>
      </c>
      <c r="AW995" s="13" t="s">
        <v>30</v>
      </c>
      <c r="AX995" s="13" t="s">
        <v>73</v>
      </c>
      <c r="AY995" s="239" t="s">
        <v>139</v>
      </c>
    </row>
    <row r="996" s="14" customFormat="1">
      <c r="A996" s="14"/>
      <c r="B996" s="240"/>
      <c r="C996" s="241"/>
      <c r="D996" s="231" t="s">
        <v>149</v>
      </c>
      <c r="E996" s="242" t="s">
        <v>1</v>
      </c>
      <c r="F996" s="243" t="s">
        <v>73</v>
      </c>
      <c r="G996" s="241"/>
      <c r="H996" s="244">
        <v>0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149</v>
      </c>
      <c r="AU996" s="250" t="s">
        <v>147</v>
      </c>
      <c r="AV996" s="14" t="s">
        <v>147</v>
      </c>
      <c r="AW996" s="14" t="s">
        <v>30</v>
      </c>
      <c r="AX996" s="14" t="s">
        <v>73</v>
      </c>
      <c r="AY996" s="250" t="s">
        <v>139</v>
      </c>
    </row>
    <row r="997" s="15" customFormat="1">
      <c r="A997" s="15"/>
      <c r="B997" s="262"/>
      <c r="C997" s="263"/>
      <c r="D997" s="231" t="s">
        <v>149</v>
      </c>
      <c r="E997" s="264" t="s">
        <v>1</v>
      </c>
      <c r="F997" s="265" t="s">
        <v>170</v>
      </c>
      <c r="G997" s="263"/>
      <c r="H997" s="266">
        <v>13</v>
      </c>
      <c r="I997" s="267"/>
      <c r="J997" s="263"/>
      <c r="K997" s="263"/>
      <c r="L997" s="268"/>
      <c r="M997" s="269"/>
      <c r="N997" s="270"/>
      <c r="O997" s="270"/>
      <c r="P997" s="270"/>
      <c r="Q997" s="270"/>
      <c r="R997" s="270"/>
      <c r="S997" s="270"/>
      <c r="T997" s="271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72" t="s">
        <v>149</v>
      </c>
      <c r="AU997" s="272" t="s">
        <v>147</v>
      </c>
      <c r="AV997" s="15" t="s">
        <v>146</v>
      </c>
      <c r="AW997" s="15" t="s">
        <v>30</v>
      </c>
      <c r="AX997" s="15" t="s">
        <v>81</v>
      </c>
      <c r="AY997" s="272" t="s">
        <v>139</v>
      </c>
    </row>
    <row r="998" s="2" customFormat="1" ht="16.5" customHeight="1">
      <c r="A998" s="38"/>
      <c r="B998" s="39"/>
      <c r="C998" s="215" t="s">
        <v>1225</v>
      </c>
      <c r="D998" s="215" t="s">
        <v>142</v>
      </c>
      <c r="E998" s="216" t="s">
        <v>1226</v>
      </c>
      <c r="F998" s="217" t="s">
        <v>1227</v>
      </c>
      <c r="G998" s="218" t="s">
        <v>160</v>
      </c>
      <c r="H998" s="219">
        <v>9</v>
      </c>
      <c r="I998" s="220"/>
      <c r="J998" s="221">
        <f>ROUND(I998*H998,2)</f>
        <v>0</v>
      </c>
      <c r="K998" s="222"/>
      <c r="L998" s="44"/>
      <c r="M998" s="223" t="s">
        <v>1</v>
      </c>
      <c r="N998" s="224" t="s">
        <v>39</v>
      </c>
      <c r="O998" s="91"/>
      <c r="P998" s="225">
        <f>O998*H998</f>
        <v>0</v>
      </c>
      <c r="Q998" s="225">
        <v>0</v>
      </c>
      <c r="R998" s="225">
        <f>Q998*H998</f>
        <v>0</v>
      </c>
      <c r="S998" s="225">
        <v>0</v>
      </c>
      <c r="T998" s="226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27" t="s">
        <v>146</v>
      </c>
      <c r="AT998" s="227" t="s">
        <v>142</v>
      </c>
      <c r="AU998" s="227" t="s">
        <v>147</v>
      </c>
      <c r="AY998" s="17" t="s">
        <v>139</v>
      </c>
      <c r="BE998" s="228">
        <f>IF(N998="základní",J998,0)</f>
        <v>0</v>
      </c>
      <c r="BF998" s="228">
        <f>IF(N998="snížená",J998,0)</f>
        <v>0</v>
      </c>
      <c r="BG998" s="228">
        <f>IF(N998="zákl. přenesená",J998,0)</f>
        <v>0</v>
      </c>
      <c r="BH998" s="228">
        <f>IF(N998="sníž. přenesená",J998,0)</f>
        <v>0</v>
      </c>
      <c r="BI998" s="228">
        <f>IF(N998="nulová",J998,0)</f>
        <v>0</v>
      </c>
      <c r="BJ998" s="17" t="s">
        <v>147</v>
      </c>
      <c r="BK998" s="228">
        <f>ROUND(I998*H998,2)</f>
        <v>0</v>
      </c>
      <c r="BL998" s="17" t="s">
        <v>146</v>
      </c>
      <c r="BM998" s="227" t="s">
        <v>1228</v>
      </c>
    </row>
    <row r="999" s="14" customFormat="1">
      <c r="A999" s="14"/>
      <c r="B999" s="240"/>
      <c r="C999" s="241"/>
      <c r="D999" s="231" t="s">
        <v>149</v>
      </c>
      <c r="E999" s="242" t="s">
        <v>1</v>
      </c>
      <c r="F999" s="243" t="s">
        <v>1229</v>
      </c>
      <c r="G999" s="241"/>
      <c r="H999" s="244">
        <v>9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149</v>
      </c>
      <c r="AU999" s="250" t="s">
        <v>147</v>
      </c>
      <c r="AV999" s="14" t="s">
        <v>147</v>
      </c>
      <c r="AW999" s="14" t="s">
        <v>30</v>
      </c>
      <c r="AX999" s="14" t="s">
        <v>81</v>
      </c>
      <c r="AY999" s="250" t="s">
        <v>139</v>
      </c>
    </row>
    <row r="1000" s="2" customFormat="1" ht="24.15" customHeight="1">
      <c r="A1000" s="38"/>
      <c r="B1000" s="39"/>
      <c r="C1000" s="251" t="s">
        <v>1230</v>
      </c>
      <c r="D1000" s="251" t="s">
        <v>152</v>
      </c>
      <c r="E1000" s="252" t="s">
        <v>1231</v>
      </c>
      <c r="F1000" s="253" t="s">
        <v>1232</v>
      </c>
      <c r="G1000" s="254" t="s">
        <v>160</v>
      </c>
      <c r="H1000" s="255">
        <v>2</v>
      </c>
      <c r="I1000" s="256"/>
      <c r="J1000" s="257">
        <f>ROUND(I1000*H1000,2)</f>
        <v>0</v>
      </c>
      <c r="K1000" s="258"/>
      <c r="L1000" s="259"/>
      <c r="M1000" s="260" t="s">
        <v>1</v>
      </c>
      <c r="N1000" s="261" t="s">
        <v>39</v>
      </c>
      <c r="O1000" s="91"/>
      <c r="P1000" s="225">
        <f>O1000*H1000</f>
        <v>0</v>
      </c>
      <c r="Q1000" s="225">
        <v>0</v>
      </c>
      <c r="R1000" s="225">
        <f>Q1000*H1000</f>
        <v>0</v>
      </c>
      <c r="S1000" s="225">
        <v>0</v>
      </c>
      <c r="T1000" s="226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7" t="s">
        <v>155</v>
      </c>
      <c r="AT1000" s="227" t="s">
        <v>152</v>
      </c>
      <c r="AU1000" s="227" t="s">
        <v>147</v>
      </c>
      <c r="AY1000" s="17" t="s">
        <v>139</v>
      </c>
      <c r="BE1000" s="228">
        <f>IF(N1000="základní",J1000,0)</f>
        <v>0</v>
      </c>
      <c r="BF1000" s="228">
        <f>IF(N1000="snížená",J1000,0)</f>
        <v>0</v>
      </c>
      <c r="BG1000" s="228">
        <f>IF(N1000="zákl. přenesená",J1000,0)</f>
        <v>0</v>
      </c>
      <c r="BH1000" s="228">
        <f>IF(N1000="sníž. přenesená",J1000,0)</f>
        <v>0</v>
      </c>
      <c r="BI1000" s="228">
        <f>IF(N1000="nulová",J1000,0)</f>
        <v>0</v>
      </c>
      <c r="BJ1000" s="17" t="s">
        <v>147</v>
      </c>
      <c r="BK1000" s="228">
        <f>ROUND(I1000*H1000,2)</f>
        <v>0</v>
      </c>
      <c r="BL1000" s="17" t="s">
        <v>146</v>
      </c>
      <c r="BM1000" s="227" t="s">
        <v>1233</v>
      </c>
    </row>
    <row r="1001" s="13" customFormat="1">
      <c r="A1001" s="13"/>
      <c r="B1001" s="229"/>
      <c r="C1001" s="230"/>
      <c r="D1001" s="231" t="s">
        <v>149</v>
      </c>
      <c r="E1001" s="232" t="s">
        <v>1</v>
      </c>
      <c r="F1001" s="233" t="s">
        <v>1234</v>
      </c>
      <c r="G1001" s="230"/>
      <c r="H1001" s="232" t="s">
        <v>1</v>
      </c>
      <c r="I1001" s="234"/>
      <c r="J1001" s="230"/>
      <c r="K1001" s="230"/>
      <c r="L1001" s="235"/>
      <c r="M1001" s="236"/>
      <c r="N1001" s="237"/>
      <c r="O1001" s="237"/>
      <c r="P1001" s="237"/>
      <c r="Q1001" s="237"/>
      <c r="R1001" s="237"/>
      <c r="S1001" s="237"/>
      <c r="T1001" s="238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9" t="s">
        <v>149</v>
      </c>
      <c r="AU1001" s="239" t="s">
        <v>147</v>
      </c>
      <c r="AV1001" s="13" t="s">
        <v>81</v>
      </c>
      <c r="AW1001" s="13" t="s">
        <v>30</v>
      </c>
      <c r="AX1001" s="13" t="s">
        <v>73</v>
      </c>
      <c r="AY1001" s="239" t="s">
        <v>139</v>
      </c>
    </row>
    <row r="1002" s="14" customFormat="1">
      <c r="A1002" s="14"/>
      <c r="B1002" s="240"/>
      <c r="C1002" s="241"/>
      <c r="D1002" s="231" t="s">
        <v>149</v>
      </c>
      <c r="E1002" s="242" t="s">
        <v>1</v>
      </c>
      <c r="F1002" s="243" t="s">
        <v>147</v>
      </c>
      <c r="G1002" s="241"/>
      <c r="H1002" s="244">
        <v>2</v>
      </c>
      <c r="I1002" s="245"/>
      <c r="J1002" s="241"/>
      <c r="K1002" s="241"/>
      <c r="L1002" s="246"/>
      <c r="M1002" s="247"/>
      <c r="N1002" s="248"/>
      <c r="O1002" s="248"/>
      <c r="P1002" s="248"/>
      <c r="Q1002" s="248"/>
      <c r="R1002" s="248"/>
      <c r="S1002" s="248"/>
      <c r="T1002" s="24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0" t="s">
        <v>149</v>
      </c>
      <c r="AU1002" s="250" t="s">
        <v>147</v>
      </c>
      <c r="AV1002" s="14" t="s">
        <v>147</v>
      </c>
      <c r="AW1002" s="14" t="s">
        <v>30</v>
      </c>
      <c r="AX1002" s="14" t="s">
        <v>81</v>
      </c>
      <c r="AY1002" s="250" t="s">
        <v>139</v>
      </c>
    </row>
    <row r="1003" s="2" customFormat="1" ht="24.15" customHeight="1">
      <c r="A1003" s="38"/>
      <c r="B1003" s="39"/>
      <c r="C1003" s="251" t="s">
        <v>1235</v>
      </c>
      <c r="D1003" s="251" t="s">
        <v>152</v>
      </c>
      <c r="E1003" s="252" t="s">
        <v>1236</v>
      </c>
      <c r="F1003" s="253" t="s">
        <v>1237</v>
      </c>
      <c r="G1003" s="254" t="s">
        <v>160</v>
      </c>
      <c r="H1003" s="255">
        <v>7</v>
      </c>
      <c r="I1003" s="256"/>
      <c r="J1003" s="257">
        <f>ROUND(I1003*H1003,2)</f>
        <v>0</v>
      </c>
      <c r="K1003" s="258"/>
      <c r="L1003" s="259"/>
      <c r="M1003" s="260" t="s">
        <v>1</v>
      </c>
      <c r="N1003" s="261" t="s">
        <v>39</v>
      </c>
      <c r="O1003" s="91"/>
      <c r="P1003" s="225">
        <f>O1003*H1003</f>
        <v>0</v>
      </c>
      <c r="Q1003" s="225">
        <v>0</v>
      </c>
      <c r="R1003" s="225">
        <f>Q1003*H1003</f>
        <v>0</v>
      </c>
      <c r="S1003" s="225">
        <v>0</v>
      </c>
      <c r="T1003" s="226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155</v>
      </c>
      <c r="AT1003" s="227" t="s">
        <v>152</v>
      </c>
      <c r="AU1003" s="227" t="s">
        <v>147</v>
      </c>
      <c r="AY1003" s="17" t="s">
        <v>139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147</v>
      </c>
      <c r="BK1003" s="228">
        <f>ROUND(I1003*H1003,2)</f>
        <v>0</v>
      </c>
      <c r="BL1003" s="17" t="s">
        <v>146</v>
      </c>
      <c r="BM1003" s="227" t="s">
        <v>1238</v>
      </c>
    </row>
    <row r="1004" s="14" customFormat="1">
      <c r="A1004" s="14"/>
      <c r="B1004" s="240"/>
      <c r="C1004" s="241"/>
      <c r="D1004" s="231" t="s">
        <v>149</v>
      </c>
      <c r="E1004" s="242" t="s">
        <v>1</v>
      </c>
      <c r="F1004" s="243" t="s">
        <v>183</v>
      </c>
      <c r="G1004" s="241"/>
      <c r="H1004" s="244">
        <v>7</v>
      </c>
      <c r="I1004" s="245"/>
      <c r="J1004" s="241"/>
      <c r="K1004" s="241"/>
      <c r="L1004" s="246"/>
      <c r="M1004" s="247"/>
      <c r="N1004" s="248"/>
      <c r="O1004" s="248"/>
      <c r="P1004" s="248"/>
      <c r="Q1004" s="248"/>
      <c r="R1004" s="248"/>
      <c r="S1004" s="248"/>
      <c r="T1004" s="249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0" t="s">
        <v>149</v>
      </c>
      <c r="AU1004" s="250" t="s">
        <v>147</v>
      </c>
      <c r="AV1004" s="14" t="s">
        <v>147</v>
      </c>
      <c r="AW1004" s="14" t="s">
        <v>30</v>
      </c>
      <c r="AX1004" s="14" t="s">
        <v>81</v>
      </c>
      <c r="AY1004" s="250" t="s">
        <v>139</v>
      </c>
    </row>
    <row r="1005" s="2" customFormat="1" ht="16.5" customHeight="1">
      <c r="A1005" s="38"/>
      <c r="B1005" s="39"/>
      <c r="C1005" s="215" t="s">
        <v>1239</v>
      </c>
      <c r="D1005" s="215" t="s">
        <v>142</v>
      </c>
      <c r="E1005" s="216" t="s">
        <v>1240</v>
      </c>
      <c r="F1005" s="217" t="s">
        <v>1241</v>
      </c>
      <c r="G1005" s="218" t="s">
        <v>160</v>
      </c>
      <c r="H1005" s="219">
        <v>1</v>
      </c>
      <c r="I1005" s="220"/>
      <c r="J1005" s="221">
        <f>ROUND(I1005*H1005,2)</f>
        <v>0</v>
      </c>
      <c r="K1005" s="222"/>
      <c r="L1005" s="44"/>
      <c r="M1005" s="223" t="s">
        <v>1</v>
      </c>
      <c r="N1005" s="224" t="s">
        <v>39</v>
      </c>
      <c r="O1005" s="91"/>
      <c r="P1005" s="225">
        <f>O1005*H1005</f>
        <v>0</v>
      </c>
      <c r="Q1005" s="225">
        <v>0</v>
      </c>
      <c r="R1005" s="225">
        <f>Q1005*H1005</f>
        <v>0</v>
      </c>
      <c r="S1005" s="225">
        <v>0</v>
      </c>
      <c r="T1005" s="226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256</v>
      </c>
      <c r="AT1005" s="227" t="s">
        <v>142</v>
      </c>
      <c r="AU1005" s="227" t="s">
        <v>147</v>
      </c>
      <c r="AY1005" s="17" t="s">
        <v>139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147</v>
      </c>
      <c r="BK1005" s="228">
        <f>ROUND(I1005*H1005,2)</f>
        <v>0</v>
      </c>
      <c r="BL1005" s="17" t="s">
        <v>256</v>
      </c>
      <c r="BM1005" s="227" t="s">
        <v>1242</v>
      </c>
    </row>
    <row r="1006" s="13" customFormat="1">
      <c r="A1006" s="13"/>
      <c r="B1006" s="229"/>
      <c r="C1006" s="230"/>
      <c r="D1006" s="231" t="s">
        <v>149</v>
      </c>
      <c r="E1006" s="232" t="s">
        <v>1</v>
      </c>
      <c r="F1006" s="233" t="s">
        <v>1243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149</v>
      </c>
      <c r="AU1006" s="239" t="s">
        <v>147</v>
      </c>
      <c r="AV1006" s="13" t="s">
        <v>81</v>
      </c>
      <c r="AW1006" s="13" t="s">
        <v>30</v>
      </c>
      <c r="AX1006" s="13" t="s">
        <v>73</v>
      </c>
      <c r="AY1006" s="239" t="s">
        <v>139</v>
      </c>
    </row>
    <row r="1007" s="14" customFormat="1">
      <c r="A1007" s="14"/>
      <c r="B1007" s="240"/>
      <c r="C1007" s="241"/>
      <c r="D1007" s="231" t="s">
        <v>149</v>
      </c>
      <c r="E1007" s="242" t="s">
        <v>1</v>
      </c>
      <c r="F1007" s="243" t="s">
        <v>81</v>
      </c>
      <c r="G1007" s="241"/>
      <c r="H1007" s="244">
        <v>1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149</v>
      </c>
      <c r="AU1007" s="250" t="s">
        <v>147</v>
      </c>
      <c r="AV1007" s="14" t="s">
        <v>147</v>
      </c>
      <c r="AW1007" s="14" t="s">
        <v>30</v>
      </c>
      <c r="AX1007" s="14" t="s">
        <v>81</v>
      </c>
      <c r="AY1007" s="250" t="s">
        <v>139</v>
      </c>
    </row>
    <row r="1008" s="2" customFormat="1" ht="16.5" customHeight="1">
      <c r="A1008" s="38"/>
      <c r="B1008" s="39"/>
      <c r="C1008" s="251" t="s">
        <v>1244</v>
      </c>
      <c r="D1008" s="251" t="s">
        <v>152</v>
      </c>
      <c r="E1008" s="252" t="s">
        <v>1245</v>
      </c>
      <c r="F1008" s="253" t="s">
        <v>1246</v>
      </c>
      <c r="G1008" s="254" t="s">
        <v>160</v>
      </c>
      <c r="H1008" s="255">
        <v>1</v>
      </c>
      <c r="I1008" s="256"/>
      <c r="J1008" s="257">
        <f>ROUND(I1008*H1008,2)</f>
        <v>0</v>
      </c>
      <c r="K1008" s="258"/>
      <c r="L1008" s="259"/>
      <c r="M1008" s="260" t="s">
        <v>1</v>
      </c>
      <c r="N1008" s="261" t="s">
        <v>39</v>
      </c>
      <c r="O1008" s="91"/>
      <c r="P1008" s="225">
        <f>O1008*H1008</f>
        <v>0</v>
      </c>
      <c r="Q1008" s="225">
        <v>0.0010499999999999999</v>
      </c>
      <c r="R1008" s="225">
        <f>Q1008*H1008</f>
        <v>0.0010499999999999999</v>
      </c>
      <c r="S1008" s="225">
        <v>0</v>
      </c>
      <c r="T1008" s="226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7" t="s">
        <v>155</v>
      </c>
      <c r="AT1008" s="227" t="s">
        <v>152</v>
      </c>
      <c r="AU1008" s="227" t="s">
        <v>147</v>
      </c>
      <c r="AY1008" s="17" t="s">
        <v>139</v>
      </c>
      <c r="BE1008" s="228">
        <f>IF(N1008="základní",J1008,0)</f>
        <v>0</v>
      </c>
      <c r="BF1008" s="228">
        <f>IF(N1008="snížená",J1008,0)</f>
        <v>0</v>
      </c>
      <c r="BG1008" s="228">
        <f>IF(N1008="zákl. přenesená",J1008,0)</f>
        <v>0</v>
      </c>
      <c r="BH1008" s="228">
        <f>IF(N1008="sníž. přenesená",J1008,0)</f>
        <v>0</v>
      </c>
      <c r="BI1008" s="228">
        <f>IF(N1008="nulová",J1008,0)</f>
        <v>0</v>
      </c>
      <c r="BJ1008" s="17" t="s">
        <v>147</v>
      </c>
      <c r="BK1008" s="228">
        <f>ROUND(I1008*H1008,2)</f>
        <v>0</v>
      </c>
      <c r="BL1008" s="17" t="s">
        <v>146</v>
      </c>
      <c r="BM1008" s="227" t="s">
        <v>1247</v>
      </c>
    </row>
    <row r="1009" s="2" customFormat="1" ht="24.15" customHeight="1">
      <c r="A1009" s="38"/>
      <c r="B1009" s="39"/>
      <c r="C1009" s="215" t="s">
        <v>1248</v>
      </c>
      <c r="D1009" s="215" t="s">
        <v>142</v>
      </c>
      <c r="E1009" s="216" t="s">
        <v>1249</v>
      </c>
      <c r="F1009" s="217" t="s">
        <v>1250</v>
      </c>
      <c r="G1009" s="218" t="s">
        <v>160</v>
      </c>
      <c r="H1009" s="219">
        <v>2</v>
      </c>
      <c r="I1009" s="220"/>
      <c r="J1009" s="221">
        <f>ROUND(I1009*H1009,2)</f>
        <v>0</v>
      </c>
      <c r="K1009" s="222"/>
      <c r="L1009" s="44"/>
      <c r="M1009" s="223" t="s">
        <v>1</v>
      </c>
      <c r="N1009" s="224" t="s">
        <v>39</v>
      </c>
      <c r="O1009" s="91"/>
      <c r="P1009" s="225">
        <f>O1009*H1009</f>
        <v>0</v>
      </c>
      <c r="Q1009" s="225">
        <v>0</v>
      </c>
      <c r="R1009" s="225">
        <f>Q1009*H1009</f>
        <v>0</v>
      </c>
      <c r="S1009" s="225">
        <v>0</v>
      </c>
      <c r="T1009" s="226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256</v>
      </c>
      <c r="AT1009" s="227" t="s">
        <v>142</v>
      </c>
      <c r="AU1009" s="227" t="s">
        <v>147</v>
      </c>
      <c r="AY1009" s="17" t="s">
        <v>139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147</v>
      </c>
      <c r="BK1009" s="228">
        <f>ROUND(I1009*H1009,2)</f>
        <v>0</v>
      </c>
      <c r="BL1009" s="17" t="s">
        <v>256</v>
      </c>
      <c r="BM1009" s="227" t="s">
        <v>1251</v>
      </c>
    </row>
    <row r="1010" s="14" customFormat="1">
      <c r="A1010" s="14"/>
      <c r="B1010" s="240"/>
      <c r="C1010" s="241"/>
      <c r="D1010" s="231" t="s">
        <v>149</v>
      </c>
      <c r="E1010" s="242" t="s">
        <v>1</v>
      </c>
      <c r="F1010" s="243" t="s">
        <v>147</v>
      </c>
      <c r="G1010" s="241"/>
      <c r="H1010" s="244">
        <v>2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149</v>
      </c>
      <c r="AU1010" s="250" t="s">
        <v>147</v>
      </c>
      <c r="AV1010" s="14" t="s">
        <v>147</v>
      </c>
      <c r="AW1010" s="14" t="s">
        <v>30</v>
      </c>
      <c r="AX1010" s="14" t="s">
        <v>81</v>
      </c>
      <c r="AY1010" s="250" t="s">
        <v>139</v>
      </c>
    </row>
    <row r="1011" s="2" customFormat="1" ht="24.15" customHeight="1">
      <c r="A1011" s="38"/>
      <c r="B1011" s="39"/>
      <c r="C1011" s="251" t="s">
        <v>1252</v>
      </c>
      <c r="D1011" s="251" t="s">
        <v>152</v>
      </c>
      <c r="E1011" s="252" t="s">
        <v>1253</v>
      </c>
      <c r="F1011" s="253" t="s">
        <v>1254</v>
      </c>
      <c r="G1011" s="254" t="s">
        <v>160</v>
      </c>
      <c r="H1011" s="255">
        <v>2</v>
      </c>
      <c r="I1011" s="256"/>
      <c r="J1011" s="257">
        <f>ROUND(I1011*H1011,2)</f>
        <v>0</v>
      </c>
      <c r="K1011" s="258"/>
      <c r="L1011" s="259"/>
      <c r="M1011" s="260" t="s">
        <v>1</v>
      </c>
      <c r="N1011" s="261" t="s">
        <v>39</v>
      </c>
      <c r="O1011" s="91"/>
      <c r="P1011" s="225">
        <f>O1011*H1011</f>
        <v>0</v>
      </c>
      <c r="Q1011" s="225">
        <v>0.00046999999999999999</v>
      </c>
      <c r="R1011" s="225">
        <f>Q1011*H1011</f>
        <v>0.00093999999999999997</v>
      </c>
      <c r="S1011" s="225">
        <v>0</v>
      </c>
      <c r="T1011" s="226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7" t="s">
        <v>333</v>
      </c>
      <c r="AT1011" s="227" t="s">
        <v>152</v>
      </c>
      <c r="AU1011" s="227" t="s">
        <v>147</v>
      </c>
      <c r="AY1011" s="17" t="s">
        <v>139</v>
      </c>
      <c r="BE1011" s="228">
        <f>IF(N1011="základní",J1011,0)</f>
        <v>0</v>
      </c>
      <c r="BF1011" s="228">
        <f>IF(N1011="snížená",J1011,0)</f>
        <v>0</v>
      </c>
      <c r="BG1011" s="228">
        <f>IF(N1011="zákl. přenesená",J1011,0)</f>
        <v>0</v>
      </c>
      <c r="BH1011" s="228">
        <f>IF(N1011="sníž. přenesená",J1011,0)</f>
        <v>0</v>
      </c>
      <c r="BI1011" s="228">
        <f>IF(N1011="nulová",J1011,0)</f>
        <v>0</v>
      </c>
      <c r="BJ1011" s="17" t="s">
        <v>147</v>
      </c>
      <c r="BK1011" s="228">
        <f>ROUND(I1011*H1011,2)</f>
        <v>0</v>
      </c>
      <c r="BL1011" s="17" t="s">
        <v>256</v>
      </c>
      <c r="BM1011" s="227" t="s">
        <v>1255</v>
      </c>
    </row>
    <row r="1012" s="14" customFormat="1">
      <c r="A1012" s="14"/>
      <c r="B1012" s="240"/>
      <c r="C1012" s="241"/>
      <c r="D1012" s="231" t="s">
        <v>149</v>
      </c>
      <c r="E1012" s="242" t="s">
        <v>1</v>
      </c>
      <c r="F1012" s="243" t="s">
        <v>147</v>
      </c>
      <c r="G1012" s="241"/>
      <c r="H1012" s="244">
        <v>2</v>
      </c>
      <c r="I1012" s="245"/>
      <c r="J1012" s="241"/>
      <c r="K1012" s="241"/>
      <c r="L1012" s="246"/>
      <c r="M1012" s="247"/>
      <c r="N1012" s="248"/>
      <c r="O1012" s="248"/>
      <c r="P1012" s="248"/>
      <c r="Q1012" s="248"/>
      <c r="R1012" s="248"/>
      <c r="S1012" s="248"/>
      <c r="T1012" s="24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0" t="s">
        <v>149</v>
      </c>
      <c r="AU1012" s="250" t="s">
        <v>147</v>
      </c>
      <c r="AV1012" s="14" t="s">
        <v>147</v>
      </c>
      <c r="AW1012" s="14" t="s">
        <v>30</v>
      </c>
      <c r="AX1012" s="14" t="s">
        <v>81</v>
      </c>
      <c r="AY1012" s="250" t="s">
        <v>139</v>
      </c>
    </row>
    <row r="1013" s="2" customFormat="1" ht="21.75" customHeight="1">
      <c r="A1013" s="38"/>
      <c r="B1013" s="39"/>
      <c r="C1013" s="215" t="s">
        <v>1256</v>
      </c>
      <c r="D1013" s="215" t="s">
        <v>142</v>
      </c>
      <c r="E1013" s="216" t="s">
        <v>1257</v>
      </c>
      <c r="F1013" s="217" t="s">
        <v>1258</v>
      </c>
      <c r="G1013" s="218" t="s">
        <v>160</v>
      </c>
      <c r="H1013" s="219">
        <v>8</v>
      </c>
      <c r="I1013" s="220"/>
      <c r="J1013" s="221">
        <f>ROUND(I1013*H1013,2)</f>
        <v>0</v>
      </c>
      <c r="K1013" s="222"/>
      <c r="L1013" s="44"/>
      <c r="M1013" s="223" t="s">
        <v>1</v>
      </c>
      <c r="N1013" s="224" t="s">
        <v>39</v>
      </c>
      <c r="O1013" s="91"/>
      <c r="P1013" s="225">
        <f>O1013*H1013</f>
        <v>0</v>
      </c>
      <c r="Q1013" s="225">
        <v>0</v>
      </c>
      <c r="R1013" s="225">
        <f>Q1013*H1013</f>
        <v>0</v>
      </c>
      <c r="S1013" s="225">
        <v>0.00040000000000000002</v>
      </c>
      <c r="T1013" s="226">
        <f>S1013*H1013</f>
        <v>0.0032000000000000002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27" t="s">
        <v>256</v>
      </c>
      <c r="AT1013" s="227" t="s">
        <v>142</v>
      </c>
      <c r="AU1013" s="227" t="s">
        <v>147</v>
      </c>
      <c r="AY1013" s="17" t="s">
        <v>139</v>
      </c>
      <c r="BE1013" s="228">
        <f>IF(N1013="základní",J1013,0)</f>
        <v>0</v>
      </c>
      <c r="BF1013" s="228">
        <f>IF(N1013="snížená",J1013,0)</f>
        <v>0</v>
      </c>
      <c r="BG1013" s="228">
        <f>IF(N1013="zákl. přenesená",J1013,0)</f>
        <v>0</v>
      </c>
      <c r="BH1013" s="228">
        <f>IF(N1013="sníž. přenesená",J1013,0)</f>
        <v>0</v>
      </c>
      <c r="BI1013" s="228">
        <f>IF(N1013="nulová",J1013,0)</f>
        <v>0</v>
      </c>
      <c r="BJ1013" s="17" t="s">
        <v>147</v>
      </c>
      <c r="BK1013" s="228">
        <f>ROUND(I1013*H1013,2)</f>
        <v>0</v>
      </c>
      <c r="BL1013" s="17" t="s">
        <v>256</v>
      </c>
      <c r="BM1013" s="227" t="s">
        <v>1259</v>
      </c>
    </row>
    <row r="1014" s="14" customFormat="1">
      <c r="A1014" s="14"/>
      <c r="B1014" s="240"/>
      <c r="C1014" s="241"/>
      <c r="D1014" s="231" t="s">
        <v>149</v>
      </c>
      <c r="E1014" s="242" t="s">
        <v>1</v>
      </c>
      <c r="F1014" s="243" t="s">
        <v>155</v>
      </c>
      <c r="G1014" s="241"/>
      <c r="H1014" s="244">
        <v>8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0" t="s">
        <v>149</v>
      </c>
      <c r="AU1014" s="250" t="s">
        <v>147</v>
      </c>
      <c r="AV1014" s="14" t="s">
        <v>147</v>
      </c>
      <c r="AW1014" s="14" t="s">
        <v>30</v>
      </c>
      <c r="AX1014" s="14" t="s">
        <v>81</v>
      </c>
      <c r="AY1014" s="250" t="s">
        <v>139</v>
      </c>
    </row>
    <row r="1015" s="2" customFormat="1" ht="21.75" customHeight="1">
      <c r="A1015" s="38"/>
      <c r="B1015" s="39"/>
      <c r="C1015" s="215" t="s">
        <v>1260</v>
      </c>
      <c r="D1015" s="215" t="s">
        <v>142</v>
      </c>
      <c r="E1015" s="216" t="s">
        <v>1261</v>
      </c>
      <c r="F1015" s="217" t="s">
        <v>1262</v>
      </c>
      <c r="G1015" s="218" t="s">
        <v>160</v>
      </c>
      <c r="H1015" s="219">
        <v>1</v>
      </c>
      <c r="I1015" s="220"/>
      <c r="J1015" s="221">
        <f>ROUND(I1015*H1015,2)</f>
        <v>0</v>
      </c>
      <c r="K1015" s="222"/>
      <c r="L1015" s="44"/>
      <c r="M1015" s="223" t="s">
        <v>1</v>
      </c>
      <c r="N1015" s="224" t="s">
        <v>39</v>
      </c>
      <c r="O1015" s="91"/>
      <c r="P1015" s="225">
        <f>O1015*H1015</f>
        <v>0</v>
      </c>
      <c r="Q1015" s="225">
        <v>0</v>
      </c>
      <c r="R1015" s="225">
        <f>Q1015*H1015</f>
        <v>0</v>
      </c>
      <c r="S1015" s="225">
        <v>0</v>
      </c>
      <c r="T1015" s="226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7" t="s">
        <v>256</v>
      </c>
      <c r="AT1015" s="227" t="s">
        <v>142</v>
      </c>
      <c r="AU1015" s="227" t="s">
        <v>147</v>
      </c>
      <c r="AY1015" s="17" t="s">
        <v>139</v>
      </c>
      <c r="BE1015" s="228">
        <f>IF(N1015="základní",J1015,0)</f>
        <v>0</v>
      </c>
      <c r="BF1015" s="228">
        <f>IF(N1015="snížená",J1015,0)</f>
        <v>0</v>
      </c>
      <c r="BG1015" s="228">
        <f>IF(N1015="zákl. přenesená",J1015,0)</f>
        <v>0</v>
      </c>
      <c r="BH1015" s="228">
        <f>IF(N1015="sníž. přenesená",J1015,0)</f>
        <v>0</v>
      </c>
      <c r="BI1015" s="228">
        <f>IF(N1015="nulová",J1015,0)</f>
        <v>0</v>
      </c>
      <c r="BJ1015" s="17" t="s">
        <v>147</v>
      </c>
      <c r="BK1015" s="228">
        <f>ROUND(I1015*H1015,2)</f>
        <v>0</v>
      </c>
      <c r="BL1015" s="17" t="s">
        <v>256</v>
      </c>
      <c r="BM1015" s="227" t="s">
        <v>1263</v>
      </c>
    </row>
    <row r="1016" s="14" customFormat="1">
      <c r="A1016" s="14"/>
      <c r="B1016" s="240"/>
      <c r="C1016" s="241"/>
      <c r="D1016" s="231" t="s">
        <v>149</v>
      </c>
      <c r="E1016" s="242" t="s">
        <v>1</v>
      </c>
      <c r="F1016" s="243" t="s">
        <v>81</v>
      </c>
      <c r="G1016" s="241"/>
      <c r="H1016" s="244">
        <v>1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0" t="s">
        <v>149</v>
      </c>
      <c r="AU1016" s="250" t="s">
        <v>147</v>
      </c>
      <c r="AV1016" s="14" t="s">
        <v>147</v>
      </c>
      <c r="AW1016" s="14" t="s">
        <v>30</v>
      </c>
      <c r="AX1016" s="14" t="s">
        <v>81</v>
      </c>
      <c r="AY1016" s="250" t="s">
        <v>139</v>
      </c>
    </row>
    <row r="1017" s="2" customFormat="1" ht="16.5" customHeight="1">
      <c r="A1017" s="38"/>
      <c r="B1017" s="39"/>
      <c r="C1017" s="215" t="s">
        <v>1264</v>
      </c>
      <c r="D1017" s="215" t="s">
        <v>142</v>
      </c>
      <c r="E1017" s="216" t="s">
        <v>1265</v>
      </c>
      <c r="F1017" s="217" t="s">
        <v>1266</v>
      </c>
      <c r="G1017" s="218" t="s">
        <v>160</v>
      </c>
      <c r="H1017" s="219">
        <v>1</v>
      </c>
      <c r="I1017" s="220"/>
      <c r="J1017" s="221">
        <f>ROUND(I1017*H1017,2)</f>
        <v>0</v>
      </c>
      <c r="K1017" s="222"/>
      <c r="L1017" s="44"/>
      <c r="M1017" s="223" t="s">
        <v>1</v>
      </c>
      <c r="N1017" s="224" t="s">
        <v>39</v>
      </c>
      <c r="O1017" s="91"/>
      <c r="P1017" s="225">
        <f>O1017*H1017</f>
        <v>0</v>
      </c>
      <c r="Q1017" s="225">
        <v>0</v>
      </c>
      <c r="R1017" s="225">
        <f>Q1017*H1017</f>
        <v>0</v>
      </c>
      <c r="S1017" s="225">
        <v>0.0015</v>
      </c>
      <c r="T1017" s="226">
        <f>S1017*H1017</f>
        <v>0.0015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27" t="s">
        <v>256</v>
      </c>
      <c r="AT1017" s="227" t="s">
        <v>142</v>
      </c>
      <c r="AU1017" s="227" t="s">
        <v>147</v>
      </c>
      <c r="AY1017" s="17" t="s">
        <v>139</v>
      </c>
      <c r="BE1017" s="228">
        <f>IF(N1017="základní",J1017,0)</f>
        <v>0</v>
      </c>
      <c r="BF1017" s="228">
        <f>IF(N1017="snížená",J1017,0)</f>
        <v>0</v>
      </c>
      <c r="BG1017" s="228">
        <f>IF(N1017="zákl. přenesená",J1017,0)</f>
        <v>0</v>
      </c>
      <c r="BH1017" s="228">
        <f>IF(N1017="sníž. přenesená",J1017,0)</f>
        <v>0</v>
      </c>
      <c r="BI1017" s="228">
        <f>IF(N1017="nulová",J1017,0)</f>
        <v>0</v>
      </c>
      <c r="BJ1017" s="17" t="s">
        <v>147</v>
      </c>
      <c r="BK1017" s="228">
        <f>ROUND(I1017*H1017,2)</f>
        <v>0</v>
      </c>
      <c r="BL1017" s="17" t="s">
        <v>256</v>
      </c>
      <c r="BM1017" s="227" t="s">
        <v>1267</v>
      </c>
    </row>
    <row r="1018" s="14" customFormat="1">
      <c r="A1018" s="14"/>
      <c r="B1018" s="240"/>
      <c r="C1018" s="241"/>
      <c r="D1018" s="231" t="s">
        <v>149</v>
      </c>
      <c r="E1018" s="242" t="s">
        <v>1</v>
      </c>
      <c r="F1018" s="243" t="s">
        <v>81</v>
      </c>
      <c r="G1018" s="241"/>
      <c r="H1018" s="244">
        <v>1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0" t="s">
        <v>149</v>
      </c>
      <c r="AU1018" s="250" t="s">
        <v>147</v>
      </c>
      <c r="AV1018" s="14" t="s">
        <v>147</v>
      </c>
      <c r="AW1018" s="14" t="s">
        <v>30</v>
      </c>
      <c r="AX1018" s="14" t="s">
        <v>81</v>
      </c>
      <c r="AY1018" s="250" t="s">
        <v>139</v>
      </c>
    </row>
    <row r="1019" s="2" customFormat="1" ht="16.5" customHeight="1">
      <c r="A1019" s="38"/>
      <c r="B1019" s="39"/>
      <c r="C1019" s="215" t="s">
        <v>1268</v>
      </c>
      <c r="D1019" s="215" t="s">
        <v>142</v>
      </c>
      <c r="E1019" s="216" t="s">
        <v>1269</v>
      </c>
      <c r="F1019" s="217" t="s">
        <v>1270</v>
      </c>
      <c r="G1019" s="218" t="s">
        <v>160</v>
      </c>
      <c r="H1019" s="219">
        <v>3</v>
      </c>
      <c r="I1019" s="220"/>
      <c r="J1019" s="221">
        <f>ROUND(I1019*H1019,2)</f>
        <v>0</v>
      </c>
      <c r="K1019" s="222"/>
      <c r="L1019" s="44"/>
      <c r="M1019" s="223" t="s">
        <v>1</v>
      </c>
      <c r="N1019" s="224" t="s">
        <v>39</v>
      </c>
      <c r="O1019" s="91"/>
      <c r="P1019" s="225">
        <f>O1019*H1019</f>
        <v>0</v>
      </c>
      <c r="Q1019" s="225">
        <v>0</v>
      </c>
      <c r="R1019" s="225">
        <f>Q1019*H1019</f>
        <v>0</v>
      </c>
      <c r="S1019" s="225">
        <v>0</v>
      </c>
      <c r="T1019" s="226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27" t="s">
        <v>256</v>
      </c>
      <c r="AT1019" s="227" t="s">
        <v>142</v>
      </c>
      <c r="AU1019" s="227" t="s">
        <v>147</v>
      </c>
      <c r="AY1019" s="17" t="s">
        <v>139</v>
      </c>
      <c r="BE1019" s="228">
        <f>IF(N1019="základní",J1019,0)</f>
        <v>0</v>
      </c>
      <c r="BF1019" s="228">
        <f>IF(N1019="snížená",J1019,0)</f>
        <v>0</v>
      </c>
      <c r="BG1019" s="228">
        <f>IF(N1019="zákl. přenesená",J1019,0)</f>
        <v>0</v>
      </c>
      <c r="BH1019" s="228">
        <f>IF(N1019="sníž. přenesená",J1019,0)</f>
        <v>0</v>
      </c>
      <c r="BI1019" s="228">
        <f>IF(N1019="nulová",J1019,0)</f>
        <v>0</v>
      </c>
      <c r="BJ1019" s="17" t="s">
        <v>147</v>
      </c>
      <c r="BK1019" s="228">
        <f>ROUND(I1019*H1019,2)</f>
        <v>0</v>
      </c>
      <c r="BL1019" s="17" t="s">
        <v>256</v>
      </c>
      <c r="BM1019" s="227" t="s">
        <v>1271</v>
      </c>
    </row>
    <row r="1020" s="14" customFormat="1">
      <c r="A1020" s="14"/>
      <c r="B1020" s="240"/>
      <c r="C1020" s="241"/>
      <c r="D1020" s="231" t="s">
        <v>149</v>
      </c>
      <c r="E1020" s="242" t="s">
        <v>1</v>
      </c>
      <c r="F1020" s="243" t="s">
        <v>140</v>
      </c>
      <c r="G1020" s="241"/>
      <c r="H1020" s="244">
        <v>3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0" t="s">
        <v>149</v>
      </c>
      <c r="AU1020" s="250" t="s">
        <v>147</v>
      </c>
      <c r="AV1020" s="14" t="s">
        <v>147</v>
      </c>
      <c r="AW1020" s="14" t="s">
        <v>30</v>
      </c>
      <c r="AX1020" s="14" t="s">
        <v>81</v>
      </c>
      <c r="AY1020" s="250" t="s">
        <v>139</v>
      </c>
    </row>
    <row r="1021" s="2" customFormat="1" ht="24.15" customHeight="1">
      <c r="A1021" s="38"/>
      <c r="B1021" s="39"/>
      <c r="C1021" s="251" t="s">
        <v>1272</v>
      </c>
      <c r="D1021" s="251" t="s">
        <v>152</v>
      </c>
      <c r="E1021" s="252" t="s">
        <v>1273</v>
      </c>
      <c r="F1021" s="253" t="s">
        <v>1274</v>
      </c>
      <c r="G1021" s="254" t="s">
        <v>160</v>
      </c>
      <c r="H1021" s="255">
        <v>3</v>
      </c>
      <c r="I1021" s="256"/>
      <c r="J1021" s="257">
        <f>ROUND(I1021*H1021,2)</f>
        <v>0</v>
      </c>
      <c r="K1021" s="258"/>
      <c r="L1021" s="259"/>
      <c r="M1021" s="260" t="s">
        <v>1</v>
      </c>
      <c r="N1021" s="261" t="s">
        <v>39</v>
      </c>
      <c r="O1021" s="91"/>
      <c r="P1021" s="225">
        <f>O1021*H1021</f>
        <v>0</v>
      </c>
      <c r="Q1021" s="225">
        <v>2.0000000000000002E-05</v>
      </c>
      <c r="R1021" s="225">
        <f>Q1021*H1021</f>
        <v>6.0000000000000008E-05</v>
      </c>
      <c r="S1021" s="225">
        <v>0</v>
      </c>
      <c r="T1021" s="226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27" t="s">
        <v>155</v>
      </c>
      <c r="AT1021" s="227" t="s">
        <v>152</v>
      </c>
      <c r="AU1021" s="227" t="s">
        <v>147</v>
      </c>
      <c r="AY1021" s="17" t="s">
        <v>139</v>
      </c>
      <c r="BE1021" s="228">
        <f>IF(N1021="základní",J1021,0)</f>
        <v>0</v>
      </c>
      <c r="BF1021" s="228">
        <f>IF(N1021="snížená",J1021,0)</f>
        <v>0</v>
      </c>
      <c r="BG1021" s="228">
        <f>IF(N1021="zákl. přenesená",J1021,0)</f>
        <v>0</v>
      </c>
      <c r="BH1021" s="228">
        <f>IF(N1021="sníž. přenesená",J1021,0)</f>
        <v>0</v>
      </c>
      <c r="BI1021" s="228">
        <f>IF(N1021="nulová",J1021,0)</f>
        <v>0</v>
      </c>
      <c r="BJ1021" s="17" t="s">
        <v>147</v>
      </c>
      <c r="BK1021" s="228">
        <f>ROUND(I1021*H1021,2)</f>
        <v>0</v>
      </c>
      <c r="BL1021" s="17" t="s">
        <v>146</v>
      </c>
      <c r="BM1021" s="227" t="s">
        <v>1275</v>
      </c>
    </row>
    <row r="1022" s="14" customFormat="1">
      <c r="A1022" s="14"/>
      <c r="B1022" s="240"/>
      <c r="C1022" s="241"/>
      <c r="D1022" s="231" t="s">
        <v>149</v>
      </c>
      <c r="E1022" s="242" t="s">
        <v>1</v>
      </c>
      <c r="F1022" s="243" t="s">
        <v>140</v>
      </c>
      <c r="G1022" s="241"/>
      <c r="H1022" s="244">
        <v>3</v>
      </c>
      <c r="I1022" s="245"/>
      <c r="J1022" s="241"/>
      <c r="K1022" s="241"/>
      <c r="L1022" s="246"/>
      <c r="M1022" s="247"/>
      <c r="N1022" s="248"/>
      <c r="O1022" s="248"/>
      <c r="P1022" s="248"/>
      <c r="Q1022" s="248"/>
      <c r="R1022" s="248"/>
      <c r="S1022" s="248"/>
      <c r="T1022" s="24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0" t="s">
        <v>149</v>
      </c>
      <c r="AU1022" s="250" t="s">
        <v>147</v>
      </c>
      <c r="AV1022" s="14" t="s">
        <v>147</v>
      </c>
      <c r="AW1022" s="14" t="s">
        <v>30</v>
      </c>
      <c r="AX1022" s="14" t="s">
        <v>81</v>
      </c>
      <c r="AY1022" s="250" t="s">
        <v>139</v>
      </c>
    </row>
    <row r="1023" s="2" customFormat="1" ht="16.5" customHeight="1">
      <c r="A1023" s="38"/>
      <c r="B1023" s="39"/>
      <c r="C1023" s="251" t="s">
        <v>1276</v>
      </c>
      <c r="D1023" s="251" t="s">
        <v>152</v>
      </c>
      <c r="E1023" s="252" t="s">
        <v>1277</v>
      </c>
      <c r="F1023" s="253" t="s">
        <v>1278</v>
      </c>
      <c r="G1023" s="254" t="s">
        <v>160</v>
      </c>
      <c r="H1023" s="255">
        <v>3</v>
      </c>
      <c r="I1023" s="256"/>
      <c r="J1023" s="257">
        <f>ROUND(I1023*H1023,2)</f>
        <v>0</v>
      </c>
      <c r="K1023" s="258"/>
      <c r="L1023" s="259"/>
      <c r="M1023" s="260" t="s">
        <v>1</v>
      </c>
      <c r="N1023" s="261" t="s">
        <v>39</v>
      </c>
      <c r="O1023" s="91"/>
      <c r="P1023" s="225">
        <f>O1023*H1023</f>
        <v>0</v>
      </c>
      <c r="Q1023" s="225">
        <v>5.0000000000000002E-05</v>
      </c>
      <c r="R1023" s="225">
        <f>Q1023*H1023</f>
        <v>0.00015000000000000001</v>
      </c>
      <c r="S1023" s="225">
        <v>0</v>
      </c>
      <c r="T1023" s="226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333</v>
      </c>
      <c r="AT1023" s="227" t="s">
        <v>152</v>
      </c>
      <c r="AU1023" s="227" t="s">
        <v>147</v>
      </c>
      <c r="AY1023" s="17" t="s">
        <v>139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147</v>
      </c>
      <c r="BK1023" s="228">
        <f>ROUND(I1023*H1023,2)</f>
        <v>0</v>
      </c>
      <c r="BL1023" s="17" t="s">
        <v>256</v>
      </c>
      <c r="BM1023" s="227" t="s">
        <v>1279</v>
      </c>
    </row>
    <row r="1024" s="14" customFormat="1">
      <c r="A1024" s="14"/>
      <c r="B1024" s="240"/>
      <c r="C1024" s="241"/>
      <c r="D1024" s="231" t="s">
        <v>149</v>
      </c>
      <c r="E1024" s="242" t="s">
        <v>1</v>
      </c>
      <c r="F1024" s="243" t="s">
        <v>140</v>
      </c>
      <c r="G1024" s="241"/>
      <c r="H1024" s="244">
        <v>3</v>
      </c>
      <c r="I1024" s="245"/>
      <c r="J1024" s="241"/>
      <c r="K1024" s="241"/>
      <c r="L1024" s="246"/>
      <c r="M1024" s="247"/>
      <c r="N1024" s="248"/>
      <c r="O1024" s="248"/>
      <c r="P1024" s="248"/>
      <c r="Q1024" s="248"/>
      <c r="R1024" s="248"/>
      <c r="S1024" s="248"/>
      <c r="T1024" s="24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0" t="s">
        <v>149</v>
      </c>
      <c r="AU1024" s="250" t="s">
        <v>147</v>
      </c>
      <c r="AV1024" s="14" t="s">
        <v>147</v>
      </c>
      <c r="AW1024" s="14" t="s">
        <v>30</v>
      </c>
      <c r="AX1024" s="14" t="s">
        <v>81</v>
      </c>
      <c r="AY1024" s="250" t="s">
        <v>139</v>
      </c>
    </row>
    <row r="1025" s="2" customFormat="1" ht="37.8" customHeight="1">
      <c r="A1025" s="38"/>
      <c r="B1025" s="39"/>
      <c r="C1025" s="215" t="s">
        <v>1280</v>
      </c>
      <c r="D1025" s="215" t="s">
        <v>142</v>
      </c>
      <c r="E1025" s="216" t="s">
        <v>1281</v>
      </c>
      <c r="F1025" s="217" t="s">
        <v>1282</v>
      </c>
      <c r="G1025" s="218" t="s">
        <v>160</v>
      </c>
      <c r="H1025" s="219">
        <v>4</v>
      </c>
      <c r="I1025" s="220"/>
      <c r="J1025" s="221">
        <f>ROUND(I1025*H1025,2)</f>
        <v>0</v>
      </c>
      <c r="K1025" s="222"/>
      <c r="L1025" s="44"/>
      <c r="M1025" s="223" t="s">
        <v>1</v>
      </c>
      <c r="N1025" s="224" t="s">
        <v>39</v>
      </c>
      <c r="O1025" s="91"/>
      <c r="P1025" s="225">
        <f>O1025*H1025</f>
        <v>0</v>
      </c>
      <c r="Q1025" s="225">
        <v>0</v>
      </c>
      <c r="R1025" s="225">
        <f>Q1025*H1025</f>
        <v>0</v>
      </c>
      <c r="S1025" s="225">
        <v>0.00080000000000000004</v>
      </c>
      <c r="T1025" s="226">
        <f>S1025*H1025</f>
        <v>0.0032000000000000002</v>
      </c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R1025" s="227" t="s">
        <v>256</v>
      </c>
      <c r="AT1025" s="227" t="s">
        <v>142</v>
      </c>
      <c r="AU1025" s="227" t="s">
        <v>147</v>
      </c>
      <c r="AY1025" s="17" t="s">
        <v>139</v>
      </c>
      <c r="BE1025" s="228">
        <f>IF(N1025="základní",J1025,0)</f>
        <v>0</v>
      </c>
      <c r="BF1025" s="228">
        <f>IF(N1025="snížená",J1025,0)</f>
        <v>0</v>
      </c>
      <c r="BG1025" s="228">
        <f>IF(N1025="zákl. přenesená",J1025,0)</f>
        <v>0</v>
      </c>
      <c r="BH1025" s="228">
        <f>IF(N1025="sníž. přenesená",J1025,0)</f>
        <v>0</v>
      </c>
      <c r="BI1025" s="228">
        <f>IF(N1025="nulová",J1025,0)</f>
        <v>0</v>
      </c>
      <c r="BJ1025" s="17" t="s">
        <v>147</v>
      </c>
      <c r="BK1025" s="228">
        <f>ROUND(I1025*H1025,2)</f>
        <v>0</v>
      </c>
      <c r="BL1025" s="17" t="s">
        <v>256</v>
      </c>
      <c r="BM1025" s="227" t="s">
        <v>1283</v>
      </c>
    </row>
    <row r="1026" s="13" customFormat="1">
      <c r="A1026" s="13"/>
      <c r="B1026" s="229"/>
      <c r="C1026" s="230"/>
      <c r="D1026" s="231" t="s">
        <v>149</v>
      </c>
      <c r="E1026" s="232" t="s">
        <v>1</v>
      </c>
      <c r="F1026" s="233" t="s">
        <v>1066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149</v>
      </c>
      <c r="AU1026" s="239" t="s">
        <v>147</v>
      </c>
      <c r="AV1026" s="13" t="s">
        <v>81</v>
      </c>
      <c r="AW1026" s="13" t="s">
        <v>30</v>
      </c>
      <c r="AX1026" s="13" t="s">
        <v>73</v>
      </c>
      <c r="AY1026" s="239" t="s">
        <v>139</v>
      </c>
    </row>
    <row r="1027" s="14" customFormat="1">
      <c r="A1027" s="14"/>
      <c r="B1027" s="240"/>
      <c r="C1027" s="241"/>
      <c r="D1027" s="231" t="s">
        <v>149</v>
      </c>
      <c r="E1027" s="242" t="s">
        <v>1</v>
      </c>
      <c r="F1027" s="243" t="s">
        <v>81</v>
      </c>
      <c r="G1027" s="241"/>
      <c r="H1027" s="244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149</v>
      </c>
      <c r="AU1027" s="250" t="s">
        <v>147</v>
      </c>
      <c r="AV1027" s="14" t="s">
        <v>147</v>
      </c>
      <c r="AW1027" s="14" t="s">
        <v>30</v>
      </c>
      <c r="AX1027" s="14" t="s">
        <v>73</v>
      </c>
      <c r="AY1027" s="250" t="s">
        <v>139</v>
      </c>
    </row>
    <row r="1028" s="13" customFormat="1">
      <c r="A1028" s="13"/>
      <c r="B1028" s="229"/>
      <c r="C1028" s="230"/>
      <c r="D1028" s="231" t="s">
        <v>149</v>
      </c>
      <c r="E1028" s="232" t="s">
        <v>1</v>
      </c>
      <c r="F1028" s="233" t="s">
        <v>384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149</v>
      </c>
      <c r="AU1028" s="239" t="s">
        <v>147</v>
      </c>
      <c r="AV1028" s="13" t="s">
        <v>81</v>
      </c>
      <c r="AW1028" s="13" t="s">
        <v>30</v>
      </c>
      <c r="AX1028" s="13" t="s">
        <v>73</v>
      </c>
      <c r="AY1028" s="239" t="s">
        <v>139</v>
      </c>
    </row>
    <row r="1029" s="14" customFormat="1">
      <c r="A1029" s="14"/>
      <c r="B1029" s="240"/>
      <c r="C1029" s="241"/>
      <c r="D1029" s="231" t="s">
        <v>149</v>
      </c>
      <c r="E1029" s="242" t="s">
        <v>1</v>
      </c>
      <c r="F1029" s="243" t="s">
        <v>81</v>
      </c>
      <c r="G1029" s="241"/>
      <c r="H1029" s="244">
        <v>1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149</v>
      </c>
      <c r="AU1029" s="250" t="s">
        <v>147</v>
      </c>
      <c r="AV1029" s="14" t="s">
        <v>147</v>
      </c>
      <c r="AW1029" s="14" t="s">
        <v>30</v>
      </c>
      <c r="AX1029" s="14" t="s">
        <v>73</v>
      </c>
      <c r="AY1029" s="250" t="s">
        <v>139</v>
      </c>
    </row>
    <row r="1030" s="13" customFormat="1">
      <c r="A1030" s="13"/>
      <c r="B1030" s="229"/>
      <c r="C1030" s="230"/>
      <c r="D1030" s="231" t="s">
        <v>149</v>
      </c>
      <c r="E1030" s="232" t="s">
        <v>1</v>
      </c>
      <c r="F1030" s="233" t="s">
        <v>969</v>
      </c>
      <c r="G1030" s="230"/>
      <c r="H1030" s="232" t="s">
        <v>1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149</v>
      </c>
      <c r="AU1030" s="239" t="s">
        <v>147</v>
      </c>
      <c r="AV1030" s="13" t="s">
        <v>81</v>
      </c>
      <c r="AW1030" s="13" t="s">
        <v>30</v>
      </c>
      <c r="AX1030" s="13" t="s">
        <v>73</v>
      </c>
      <c r="AY1030" s="239" t="s">
        <v>139</v>
      </c>
    </row>
    <row r="1031" s="14" customFormat="1">
      <c r="A1031" s="14"/>
      <c r="B1031" s="240"/>
      <c r="C1031" s="241"/>
      <c r="D1031" s="231" t="s">
        <v>149</v>
      </c>
      <c r="E1031" s="242" t="s">
        <v>1</v>
      </c>
      <c r="F1031" s="243" t="s">
        <v>81</v>
      </c>
      <c r="G1031" s="241"/>
      <c r="H1031" s="244">
        <v>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149</v>
      </c>
      <c r="AU1031" s="250" t="s">
        <v>147</v>
      </c>
      <c r="AV1031" s="14" t="s">
        <v>147</v>
      </c>
      <c r="AW1031" s="14" t="s">
        <v>30</v>
      </c>
      <c r="AX1031" s="14" t="s">
        <v>73</v>
      </c>
      <c r="AY1031" s="250" t="s">
        <v>139</v>
      </c>
    </row>
    <row r="1032" s="13" customFormat="1">
      <c r="A1032" s="13"/>
      <c r="B1032" s="229"/>
      <c r="C1032" s="230"/>
      <c r="D1032" s="231" t="s">
        <v>149</v>
      </c>
      <c r="E1032" s="232" t="s">
        <v>1</v>
      </c>
      <c r="F1032" s="233" t="s">
        <v>967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149</v>
      </c>
      <c r="AU1032" s="239" t="s">
        <v>147</v>
      </c>
      <c r="AV1032" s="13" t="s">
        <v>81</v>
      </c>
      <c r="AW1032" s="13" t="s">
        <v>30</v>
      </c>
      <c r="AX1032" s="13" t="s">
        <v>73</v>
      </c>
      <c r="AY1032" s="239" t="s">
        <v>139</v>
      </c>
    </row>
    <row r="1033" s="14" customFormat="1">
      <c r="A1033" s="14"/>
      <c r="B1033" s="240"/>
      <c r="C1033" s="241"/>
      <c r="D1033" s="231" t="s">
        <v>149</v>
      </c>
      <c r="E1033" s="242" t="s">
        <v>1</v>
      </c>
      <c r="F1033" s="243" t="s">
        <v>81</v>
      </c>
      <c r="G1033" s="241"/>
      <c r="H1033" s="244">
        <v>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149</v>
      </c>
      <c r="AU1033" s="250" t="s">
        <v>147</v>
      </c>
      <c r="AV1033" s="14" t="s">
        <v>147</v>
      </c>
      <c r="AW1033" s="14" t="s">
        <v>30</v>
      </c>
      <c r="AX1033" s="14" t="s">
        <v>73</v>
      </c>
      <c r="AY1033" s="250" t="s">
        <v>139</v>
      </c>
    </row>
    <row r="1034" s="15" customFormat="1">
      <c r="A1034" s="15"/>
      <c r="B1034" s="262"/>
      <c r="C1034" s="263"/>
      <c r="D1034" s="231" t="s">
        <v>149</v>
      </c>
      <c r="E1034" s="264" t="s">
        <v>1</v>
      </c>
      <c r="F1034" s="265" t="s">
        <v>170</v>
      </c>
      <c r="G1034" s="263"/>
      <c r="H1034" s="266">
        <v>4</v>
      </c>
      <c r="I1034" s="267"/>
      <c r="J1034" s="263"/>
      <c r="K1034" s="263"/>
      <c r="L1034" s="268"/>
      <c r="M1034" s="269"/>
      <c r="N1034" s="270"/>
      <c r="O1034" s="270"/>
      <c r="P1034" s="270"/>
      <c r="Q1034" s="270"/>
      <c r="R1034" s="270"/>
      <c r="S1034" s="270"/>
      <c r="T1034" s="271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72" t="s">
        <v>149</v>
      </c>
      <c r="AU1034" s="272" t="s">
        <v>147</v>
      </c>
      <c r="AV1034" s="15" t="s">
        <v>146</v>
      </c>
      <c r="AW1034" s="15" t="s">
        <v>30</v>
      </c>
      <c r="AX1034" s="15" t="s">
        <v>81</v>
      </c>
      <c r="AY1034" s="272" t="s">
        <v>139</v>
      </c>
    </row>
    <row r="1035" s="2" customFormat="1" ht="44.25" customHeight="1">
      <c r="A1035" s="38"/>
      <c r="B1035" s="39"/>
      <c r="C1035" s="215" t="s">
        <v>1284</v>
      </c>
      <c r="D1035" s="215" t="s">
        <v>142</v>
      </c>
      <c r="E1035" s="216" t="s">
        <v>1285</v>
      </c>
      <c r="F1035" s="217" t="s">
        <v>1286</v>
      </c>
      <c r="G1035" s="218" t="s">
        <v>160</v>
      </c>
      <c r="H1035" s="219">
        <v>3</v>
      </c>
      <c r="I1035" s="220"/>
      <c r="J1035" s="221">
        <f>ROUND(I1035*H1035,2)</f>
        <v>0</v>
      </c>
      <c r="K1035" s="222"/>
      <c r="L1035" s="44"/>
      <c r="M1035" s="223" t="s">
        <v>1</v>
      </c>
      <c r="N1035" s="224" t="s">
        <v>39</v>
      </c>
      <c r="O1035" s="91"/>
      <c r="P1035" s="225">
        <f>O1035*H1035</f>
        <v>0</v>
      </c>
      <c r="Q1035" s="225">
        <v>0</v>
      </c>
      <c r="R1035" s="225">
        <f>Q1035*H1035</f>
        <v>0</v>
      </c>
      <c r="S1035" s="225">
        <v>0.00080000000000000004</v>
      </c>
      <c r="T1035" s="226">
        <f>S1035*H1035</f>
        <v>0.0024000000000000002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27" t="s">
        <v>256</v>
      </c>
      <c r="AT1035" s="227" t="s">
        <v>142</v>
      </c>
      <c r="AU1035" s="227" t="s">
        <v>147</v>
      </c>
      <c r="AY1035" s="17" t="s">
        <v>139</v>
      </c>
      <c r="BE1035" s="228">
        <f>IF(N1035="základní",J1035,0)</f>
        <v>0</v>
      </c>
      <c r="BF1035" s="228">
        <f>IF(N1035="snížená",J1035,0)</f>
        <v>0</v>
      </c>
      <c r="BG1035" s="228">
        <f>IF(N1035="zákl. přenesená",J1035,0)</f>
        <v>0</v>
      </c>
      <c r="BH1035" s="228">
        <f>IF(N1035="sníž. přenesená",J1035,0)</f>
        <v>0</v>
      </c>
      <c r="BI1035" s="228">
        <f>IF(N1035="nulová",J1035,0)</f>
        <v>0</v>
      </c>
      <c r="BJ1035" s="17" t="s">
        <v>147</v>
      </c>
      <c r="BK1035" s="228">
        <f>ROUND(I1035*H1035,2)</f>
        <v>0</v>
      </c>
      <c r="BL1035" s="17" t="s">
        <v>256</v>
      </c>
      <c r="BM1035" s="227" t="s">
        <v>1287</v>
      </c>
    </row>
    <row r="1036" s="13" customFormat="1">
      <c r="A1036" s="13"/>
      <c r="B1036" s="229"/>
      <c r="C1036" s="230"/>
      <c r="D1036" s="231" t="s">
        <v>149</v>
      </c>
      <c r="E1036" s="232" t="s">
        <v>1</v>
      </c>
      <c r="F1036" s="233" t="s">
        <v>230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149</v>
      </c>
      <c r="AU1036" s="239" t="s">
        <v>147</v>
      </c>
      <c r="AV1036" s="13" t="s">
        <v>81</v>
      </c>
      <c r="AW1036" s="13" t="s">
        <v>30</v>
      </c>
      <c r="AX1036" s="13" t="s">
        <v>73</v>
      </c>
      <c r="AY1036" s="239" t="s">
        <v>139</v>
      </c>
    </row>
    <row r="1037" s="14" customFormat="1">
      <c r="A1037" s="14"/>
      <c r="B1037" s="240"/>
      <c r="C1037" s="241"/>
      <c r="D1037" s="231" t="s">
        <v>149</v>
      </c>
      <c r="E1037" s="242" t="s">
        <v>1</v>
      </c>
      <c r="F1037" s="243" t="s">
        <v>81</v>
      </c>
      <c r="G1037" s="241"/>
      <c r="H1037" s="244">
        <v>1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149</v>
      </c>
      <c r="AU1037" s="250" t="s">
        <v>147</v>
      </c>
      <c r="AV1037" s="14" t="s">
        <v>147</v>
      </c>
      <c r="AW1037" s="14" t="s">
        <v>30</v>
      </c>
      <c r="AX1037" s="14" t="s">
        <v>73</v>
      </c>
      <c r="AY1037" s="250" t="s">
        <v>139</v>
      </c>
    </row>
    <row r="1038" s="13" customFormat="1">
      <c r="A1038" s="13"/>
      <c r="B1038" s="229"/>
      <c r="C1038" s="230"/>
      <c r="D1038" s="231" t="s">
        <v>149</v>
      </c>
      <c r="E1038" s="232" t="s">
        <v>1</v>
      </c>
      <c r="F1038" s="233" t="s">
        <v>228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149</v>
      </c>
      <c r="AU1038" s="239" t="s">
        <v>147</v>
      </c>
      <c r="AV1038" s="13" t="s">
        <v>81</v>
      </c>
      <c r="AW1038" s="13" t="s">
        <v>30</v>
      </c>
      <c r="AX1038" s="13" t="s">
        <v>73</v>
      </c>
      <c r="AY1038" s="239" t="s">
        <v>139</v>
      </c>
    </row>
    <row r="1039" s="14" customFormat="1">
      <c r="A1039" s="14"/>
      <c r="B1039" s="240"/>
      <c r="C1039" s="241"/>
      <c r="D1039" s="231" t="s">
        <v>149</v>
      </c>
      <c r="E1039" s="242" t="s">
        <v>1</v>
      </c>
      <c r="F1039" s="243" t="s">
        <v>81</v>
      </c>
      <c r="G1039" s="241"/>
      <c r="H1039" s="244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149</v>
      </c>
      <c r="AU1039" s="250" t="s">
        <v>147</v>
      </c>
      <c r="AV1039" s="14" t="s">
        <v>147</v>
      </c>
      <c r="AW1039" s="14" t="s">
        <v>30</v>
      </c>
      <c r="AX1039" s="14" t="s">
        <v>73</v>
      </c>
      <c r="AY1039" s="250" t="s">
        <v>139</v>
      </c>
    </row>
    <row r="1040" s="13" customFormat="1">
      <c r="A1040" s="13"/>
      <c r="B1040" s="229"/>
      <c r="C1040" s="230"/>
      <c r="D1040" s="231" t="s">
        <v>149</v>
      </c>
      <c r="E1040" s="232" t="s">
        <v>1</v>
      </c>
      <c r="F1040" s="233" t="s">
        <v>384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149</v>
      </c>
      <c r="AU1040" s="239" t="s">
        <v>147</v>
      </c>
      <c r="AV1040" s="13" t="s">
        <v>81</v>
      </c>
      <c r="AW1040" s="13" t="s">
        <v>30</v>
      </c>
      <c r="AX1040" s="13" t="s">
        <v>73</v>
      </c>
      <c r="AY1040" s="239" t="s">
        <v>139</v>
      </c>
    </row>
    <row r="1041" s="14" customFormat="1">
      <c r="A1041" s="14"/>
      <c r="B1041" s="240"/>
      <c r="C1041" s="241"/>
      <c r="D1041" s="231" t="s">
        <v>149</v>
      </c>
      <c r="E1041" s="242" t="s">
        <v>1</v>
      </c>
      <c r="F1041" s="243" t="s">
        <v>81</v>
      </c>
      <c r="G1041" s="241"/>
      <c r="H1041" s="244">
        <v>1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149</v>
      </c>
      <c r="AU1041" s="250" t="s">
        <v>147</v>
      </c>
      <c r="AV1041" s="14" t="s">
        <v>147</v>
      </c>
      <c r="AW1041" s="14" t="s">
        <v>30</v>
      </c>
      <c r="AX1041" s="14" t="s">
        <v>73</v>
      </c>
      <c r="AY1041" s="250" t="s">
        <v>139</v>
      </c>
    </row>
    <row r="1042" s="15" customFormat="1">
      <c r="A1042" s="15"/>
      <c r="B1042" s="262"/>
      <c r="C1042" s="263"/>
      <c r="D1042" s="231" t="s">
        <v>149</v>
      </c>
      <c r="E1042" s="264" t="s">
        <v>1</v>
      </c>
      <c r="F1042" s="265" t="s">
        <v>170</v>
      </c>
      <c r="G1042" s="263"/>
      <c r="H1042" s="266">
        <v>3</v>
      </c>
      <c r="I1042" s="267"/>
      <c r="J1042" s="263"/>
      <c r="K1042" s="263"/>
      <c r="L1042" s="268"/>
      <c r="M1042" s="269"/>
      <c r="N1042" s="270"/>
      <c r="O1042" s="270"/>
      <c r="P1042" s="270"/>
      <c r="Q1042" s="270"/>
      <c r="R1042" s="270"/>
      <c r="S1042" s="270"/>
      <c r="T1042" s="271"/>
      <c r="U1042" s="15"/>
      <c r="V1042" s="15"/>
      <c r="W1042" s="15"/>
      <c r="X1042" s="15"/>
      <c r="Y1042" s="15"/>
      <c r="Z1042" s="15"/>
      <c r="AA1042" s="15"/>
      <c r="AB1042" s="15"/>
      <c r="AC1042" s="15"/>
      <c r="AD1042" s="15"/>
      <c r="AE1042" s="15"/>
      <c r="AT1042" s="272" t="s">
        <v>149</v>
      </c>
      <c r="AU1042" s="272" t="s">
        <v>147</v>
      </c>
      <c r="AV1042" s="15" t="s">
        <v>146</v>
      </c>
      <c r="AW1042" s="15" t="s">
        <v>30</v>
      </c>
      <c r="AX1042" s="15" t="s">
        <v>81</v>
      </c>
      <c r="AY1042" s="272" t="s">
        <v>139</v>
      </c>
    </row>
    <row r="1043" s="2" customFormat="1" ht="37.8" customHeight="1">
      <c r="A1043" s="38"/>
      <c r="B1043" s="39"/>
      <c r="C1043" s="215" t="s">
        <v>1288</v>
      </c>
      <c r="D1043" s="215" t="s">
        <v>142</v>
      </c>
      <c r="E1043" s="216" t="s">
        <v>1289</v>
      </c>
      <c r="F1043" s="217" t="s">
        <v>1290</v>
      </c>
      <c r="G1043" s="218" t="s">
        <v>160</v>
      </c>
      <c r="H1043" s="219">
        <v>4</v>
      </c>
      <c r="I1043" s="220"/>
      <c r="J1043" s="221">
        <f>ROUND(I1043*H1043,2)</f>
        <v>0</v>
      </c>
      <c r="K1043" s="222"/>
      <c r="L1043" s="44"/>
      <c r="M1043" s="223" t="s">
        <v>1</v>
      </c>
      <c r="N1043" s="224" t="s">
        <v>39</v>
      </c>
      <c r="O1043" s="91"/>
      <c r="P1043" s="225">
        <f>O1043*H1043</f>
        <v>0</v>
      </c>
      <c r="Q1043" s="225">
        <v>0</v>
      </c>
      <c r="R1043" s="225">
        <f>Q1043*H1043</f>
        <v>0</v>
      </c>
      <c r="S1043" s="225">
        <v>0</v>
      </c>
      <c r="T1043" s="226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7" t="s">
        <v>256</v>
      </c>
      <c r="AT1043" s="227" t="s">
        <v>142</v>
      </c>
      <c r="AU1043" s="227" t="s">
        <v>147</v>
      </c>
      <c r="AY1043" s="17" t="s">
        <v>139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17" t="s">
        <v>147</v>
      </c>
      <c r="BK1043" s="228">
        <f>ROUND(I1043*H1043,2)</f>
        <v>0</v>
      </c>
      <c r="BL1043" s="17" t="s">
        <v>256</v>
      </c>
      <c r="BM1043" s="227" t="s">
        <v>1291</v>
      </c>
    </row>
    <row r="1044" s="13" customFormat="1">
      <c r="A1044" s="13"/>
      <c r="B1044" s="229"/>
      <c r="C1044" s="230"/>
      <c r="D1044" s="231" t="s">
        <v>149</v>
      </c>
      <c r="E1044" s="232" t="s">
        <v>1</v>
      </c>
      <c r="F1044" s="233" t="s">
        <v>1292</v>
      </c>
      <c r="G1044" s="230"/>
      <c r="H1044" s="232" t="s">
        <v>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9" t="s">
        <v>149</v>
      </c>
      <c r="AU1044" s="239" t="s">
        <v>147</v>
      </c>
      <c r="AV1044" s="13" t="s">
        <v>81</v>
      </c>
      <c r="AW1044" s="13" t="s">
        <v>30</v>
      </c>
      <c r="AX1044" s="13" t="s">
        <v>73</v>
      </c>
      <c r="AY1044" s="239" t="s">
        <v>139</v>
      </c>
    </row>
    <row r="1045" s="14" customFormat="1">
      <c r="A1045" s="14"/>
      <c r="B1045" s="240"/>
      <c r="C1045" s="241"/>
      <c r="D1045" s="231" t="s">
        <v>149</v>
      </c>
      <c r="E1045" s="242" t="s">
        <v>1</v>
      </c>
      <c r="F1045" s="243" t="s">
        <v>81</v>
      </c>
      <c r="G1045" s="241"/>
      <c r="H1045" s="244">
        <v>1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149</v>
      </c>
      <c r="AU1045" s="250" t="s">
        <v>147</v>
      </c>
      <c r="AV1045" s="14" t="s">
        <v>147</v>
      </c>
      <c r="AW1045" s="14" t="s">
        <v>30</v>
      </c>
      <c r="AX1045" s="14" t="s">
        <v>73</v>
      </c>
      <c r="AY1045" s="250" t="s">
        <v>139</v>
      </c>
    </row>
    <row r="1046" s="13" customFormat="1">
      <c r="A1046" s="13"/>
      <c r="B1046" s="229"/>
      <c r="C1046" s="230"/>
      <c r="D1046" s="231" t="s">
        <v>149</v>
      </c>
      <c r="E1046" s="232" t="s">
        <v>1</v>
      </c>
      <c r="F1046" s="233" t="s">
        <v>1293</v>
      </c>
      <c r="G1046" s="230"/>
      <c r="H1046" s="232" t="s">
        <v>1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9" t="s">
        <v>149</v>
      </c>
      <c r="AU1046" s="239" t="s">
        <v>147</v>
      </c>
      <c r="AV1046" s="13" t="s">
        <v>81</v>
      </c>
      <c r="AW1046" s="13" t="s">
        <v>30</v>
      </c>
      <c r="AX1046" s="13" t="s">
        <v>73</v>
      </c>
      <c r="AY1046" s="239" t="s">
        <v>139</v>
      </c>
    </row>
    <row r="1047" s="14" customFormat="1">
      <c r="A1047" s="14"/>
      <c r="B1047" s="240"/>
      <c r="C1047" s="241"/>
      <c r="D1047" s="231" t="s">
        <v>149</v>
      </c>
      <c r="E1047" s="242" t="s">
        <v>1</v>
      </c>
      <c r="F1047" s="243" t="s">
        <v>147</v>
      </c>
      <c r="G1047" s="241"/>
      <c r="H1047" s="244">
        <v>2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0" t="s">
        <v>149</v>
      </c>
      <c r="AU1047" s="250" t="s">
        <v>147</v>
      </c>
      <c r="AV1047" s="14" t="s">
        <v>147</v>
      </c>
      <c r="AW1047" s="14" t="s">
        <v>30</v>
      </c>
      <c r="AX1047" s="14" t="s">
        <v>73</v>
      </c>
      <c r="AY1047" s="250" t="s">
        <v>139</v>
      </c>
    </row>
    <row r="1048" s="13" customFormat="1">
      <c r="A1048" s="13"/>
      <c r="B1048" s="229"/>
      <c r="C1048" s="230"/>
      <c r="D1048" s="231" t="s">
        <v>149</v>
      </c>
      <c r="E1048" s="232" t="s">
        <v>1</v>
      </c>
      <c r="F1048" s="233" t="s">
        <v>230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149</v>
      </c>
      <c r="AU1048" s="239" t="s">
        <v>147</v>
      </c>
      <c r="AV1048" s="13" t="s">
        <v>81</v>
      </c>
      <c r="AW1048" s="13" t="s">
        <v>30</v>
      </c>
      <c r="AX1048" s="13" t="s">
        <v>73</v>
      </c>
      <c r="AY1048" s="239" t="s">
        <v>139</v>
      </c>
    </row>
    <row r="1049" s="14" customFormat="1">
      <c r="A1049" s="14"/>
      <c r="B1049" s="240"/>
      <c r="C1049" s="241"/>
      <c r="D1049" s="231" t="s">
        <v>149</v>
      </c>
      <c r="E1049" s="242" t="s">
        <v>1</v>
      </c>
      <c r="F1049" s="243" t="s">
        <v>81</v>
      </c>
      <c r="G1049" s="241"/>
      <c r="H1049" s="244">
        <v>1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149</v>
      </c>
      <c r="AU1049" s="250" t="s">
        <v>147</v>
      </c>
      <c r="AV1049" s="14" t="s">
        <v>147</v>
      </c>
      <c r="AW1049" s="14" t="s">
        <v>30</v>
      </c>
      <c r="AX1049" s="14" t="s">
        <v>73</v>
      </c>
      <c r="AY1049" s="250" t="s">
        <v>139</v>
      </c>
    </row>
    <row r="1050" s="13" customFormat="1">
      <c r="A1050" s="13"/>
      <c r="B1050" s="229"/>
      <c r="C1050" s="230"/>
      <c r="D1050" s="231" t="s">
        <v>149</v>
      </c>
      <c r="E1050" s="232" t="s">
        <v>1</v>
      </c>
      <c r="F1050" s="233" t="s">
        <v>384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149</v>
      </c>
      <c r="AU1050" s="239" t="s">
        <v>147</v>
      </c>
      <c r="AV1050" s="13" t="s">
        <v>81</v>
      </c>
      <c r="AW1050" s="13" t="s">
        <v>30</v>
      </c>
      <c r="AX1050" s="13" t="s">
        <v>73</v>
      </c>
      <c r="AY1050" s="239" t="s">
        <v>139</v>
      </c>
    </row>
    <row r="1051" s="14" customFormat="1">
      <c r="A1051" s="14"/>
      <c r="B1051" s="240"/>
      <c r="C1051" s="241"/>
      <c r="D1051" s="231" t="s">
        <v>149</v>
      </c>
      <c r="E1051" s="242" t="s">
        <v>1</v>
      </c>
      <c r="F1051" s="243" t="s">
        <v>73</v>
      </c>
      <c r="G1051" s="241"/>
      <c r="H1051" s="244">
        <v>0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149</v>
      </c>
      <c r="AU1051" s="250" t="s">
        <v>147</v>
      </c>
      <c r="AV1051" s="14" t="s">
        <v>147</v>
      </c>
      <c r="AW1051" s="14" t="s">
        <v>30</v>
      </c>
      <c r="AX1051" s="14" t="s">
        <v>73</v>
      </c>
      <c r="AY1051" s="250" t="s">
        <v>139</v>
      </c>
    </row>
    <row r="1052" s="15" customFormat="1">
      <c r="A1052" s="15"/>
      <c r="B1052" s="262"/>
      <c r="C1052" s="263"/>
      <c r="D1052" s="231" t="s">
        <v>149</v>
      </c>
      <c r="E1052" s="264" t="s">
        <v>1</v>
      </c>
      <c r="F1052" s="265" t="s">
        <v>170</v>
      </c>
      <c r="G1052" s="263"/>
      <c r="H1052" s="266">
        <v>4</v>
      </c>
      <c r="I1052" s="267"/>
      <c r="J1052" s="263"/>
      <c r="K1052" s="263"/>
      <c r="L1052" s="268"/>
      <c r="M1052" s="269"/>
      <c r="N1052" s="270"/>
      <c r="O1052" s="270"/>
      <c r="P1052" s="270"/>
      <c r="Q1052" s="270"/>
      <c r="R1052" s="270"/>
      <c r="S1052" s="270"/>
      <c r="T1052" s="271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72" t="s">
        <v>149</v>
      </c>
      <c r="AU1052" s="272" t="s">
        <v>147</v>
      </c>
      <c r="AV1052" s="15" t="s">
        <v>146</v>
      </c>
      <c r="AW1052" s="15" t="s">
        <v>30</v>
      </c>
      <c r="AX1052" s="15" t="s">
        <v>81</v>
      </c>
      <c r="AY1052" s="272" t="s">
        <v>139</v>
      </c>
    </row>
    <row r="1053" s="2" customFormat="1" ht="21.75" customHeight="1">
      <c r="A1053" s="38"/>
      <c r="B1053" s="39"/>
      <c r="C1053" s="251" t="s">
        <v>1294</v>
      </c>
      <c r="D1053" s="251" t="s">
        <v>152</v>
      </c>
      <c r="E1053" s="252" t="s">
        <v>1295</v>
      </c>
      <c r="F1053" s="253" t="s">
        <v>1296</v>
      </c>
      <c r="G1053" s="254" t="s">
        <v>160</v>
      </c>
      <c r="H1053" s="255">
        <v>1</v>
      </c>
      <c r="I1053" s="256"/>
      <c r="J1053" s="257">
        <f>ROUND(I1053*H1053,2)</f>
        <v>0</v>
      </c>
      <c r="K1053" s="258"/>
      <c r="L1053" s="259"/>
      <c r="M1053" s="260" t="s">
        <v>1</v>
      </c>
      <c r="N1053" s="261" t="s">
        <v>39</v>
      </c>
      <c r="O1053" s="91"/>
      <c r="P1053" s="225">
        <f>O1053*H1053</f>
        <v>0</v>
      </c>
      <c r="Q1053" s="225">
        <v>0.00023000000000000001</v>
      </c>
      <c r="R1053" s="225">
        <f>Q1053*H1053</f>
        <v>0.00023000000000000001</v>
      </c>
      <c r="S1053" s="225">
        <v>0</v>
      </c>
      <c r="T1053" s="226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27" t="s">
        <v>333</v>
      </c>
      <c r="AT1053" s="227" t="s">
        <v>152</v>
      </c>
      <c r="AU1053" s="227" t="s">
        <v>147</v>
      </c>
      <c r="AY1053" s="17" t="s">
        <v>139</v>
      </c>
      <c r="BE1053" s="228">
        <f>IF(N1053="základní",J1053,0)</f>
        <v>0</v>
      </c>
      <c r="BF1053" s="228">
        <f>IF(N1053="snížená",J1053,0)</f>
        <v>0</v>
      </c>
      <c r="BG1053" s="228">
        <f>IF(N1053="zákl. přenesená",J1053,0)</f>
        <v>0</v>
      </c>
      <c r="BH1053" s="228">
        <f>IF(N1053="sníž. přenesená",J1053,0)</f>
        <v>0</v>
      </c>
      <c r="BI1053" s="228">
        <f>IF(N1053="nulová",J1053,0)</f>
        <v>0</v>
      </c>
      <c r="BJ1053" s="17" t="s">
        <v>147</v>
      </c>
      <c r="BK1053" s="228">
        <f>ROUND(I1053*H1053,2)</f>
        <v>0</v>
      </c>
      <c r="BL1053" s="17" t="s">
        <v>256</v>
      </c>
      <c r="BM1053" s="227" t="s">
        <v>1297</v>
      </c>
    </row>
    <row r="1054" s="13" customFormat="1">
      <c r="A1054" s="13"/>
      <c r="B1054" s="229"/>
      <c r="C1054" s="230"/>
      <c r="D1054" s="231" t="s">
        <v>149</v>
      </c>
      <c r="E1054" s="232" t="s">
        <v>1</v>
      </c>
      <c r="F1054" s="233" t="s">
        <v>1298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149</v>
      </c>
      <c r="AU1054" s="239" t="s">
        <v>147</v>
      </c>
      <c r="AV1054" s="13" t="s">
        <v>81</v>
      </c>
      <c r="AW1054" s="13" t="s">
        <v>30</v>
      </c>
      <c r="AX1054" s="13" t="s">
        <v>73</v>
      </c>
      <c r="AY1054" s="239" t="s">
        <v>139</v>
      </c>
    </row>
    <row r="1055" s="14" customFormat="1">
      <c r="A1055" s="14"/>
      <c r="B1055" s="240"/>
      <c r="C1055" s="241"/>
      <c r="D1055" s="231" t="s">
        <v>149</v>
      </c>
      <c r="E1055" s="242" t="s">
        <v>1</v>
      </c>
      <c r="F1055" s="243" t="s">
        <v>81</v>
      </c>
      <c r="G1055" s="241"/>
      <c r="H1055" s="244">
        <v>1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149</v>
      </c>
      <c r="AU1055" s="250" t="s">
        <v>147</v>
      </c>
      <c r="AV1055" s="14" t="s">
        <v>147</v>
      </c>
      <c r="AW1055" s="14" t="s">
        <v>30</v>
      </c>
      <c r="AX1055" s="14" t="s">
        <v>81</v>
      </c>
      <c r="AY1055" s="250" t="s">
        <v>139</v>
      </c>
    </row>
    <row r="1056" s="2" customFormat="1" ht="24.15" customHeight="1">
      <c r="A1056" s="38"/>
      <c r="B1056" s="39"/>
      <c r="C1056" s="251" t="s">
        <v>1299</v>
      </c>
      <c r="D1056" s="251" t="s">
        <v>152</v>
      </c>
      <c r="E1056" s="252" t="s">
        <v>1300</v>
      </c>
      <c r="F1056" s="253" t="s">
        <v>1301</v>
      </c>
      <c r="G1056" s="254" t="s">
        <v>160</v>
      </c>
      <c r="H1056" s="255">
        <v>3</v>
      </c>
      <c r="I1056" s="256"/>
      <c r="J1056" s="257">
        <f>ROUND(I1056*H1056,2)</f>
        <v>0</v>
      </c>
      <c r="K1056" s="258"/>
      <c r="L1056" s="259"/>
      <c r="M1056" s="260" t="s">
        <v>1</v>
      </c>
      <c r="N1056" s="261" t="s">
        <v>39</v>
      </c>
      <c r="O1056" s="91"/>
      <c r="P1056" s="225">
        <f>O1056*H1056</f>
        <v>0</v>
      </c>
      <c r="Q1056" s="225">
        <v>0.00044000000000000002</v>
      </c>
      <c r="R1056" s="225">
        <f>Q1056*H1056</f>
        <v>0.00132</v>
      </c>
      <c r="S1056" s="225">
        <v>0</v>
      </c>
      <c r="T1056" s="226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27" t="s">
        <v>155</v>
      </c>
      <c r="AT1056" s="227" t="s">
        <v>152</v>
      </c>
      <c r="AU1056" s="227" t="s">
        <v>147</v>
      </c>
      <c r="AY1056" s="17" t="s">
        <v>139</v>
      </c>
      <c r="BE1056" s="228">
        <f>IF(N1056="základní",J1056,0)</f>
        <v>0</v>
      </c>
      <c r="BF1056" s="228">
        <f>IF(N1056="snížená",J1056,0)</f>
        <v>0</v>
      </c>
      <c r="BG1056" s="228">
        <f>IF(N1056="zákl. přenesená",J1056,0)</f>
        <v>0</v>
      </c>
      <c r="BH1056" s="228">
        <f>IF(N1056="sníž. přenesená",J1056,0)</f>
        <v>0</v>
      </c>
      <c r="BI1056" s="228">
        <f>IF(N1056="nulová",J1056,0)</f>
        <v>0</v>
      </c>
      <c r="BJ1056" s="17" t="s">
        <v>147</v>
      </c>
      <c r="BK1056" s="228">
        <f>ROUND(I1056*H1056,2)</f>
        <v>0</v>
      </c>
      <c r="BL1056" s="17" t="s">
        <v>146</v>
      </c>
      <c r="BM1056" s="227" t="s">
        <v>1302</v>
      </c>
    </row>
    <row r="1057" s="14" customFormat="1">
      <c r="A1057" s="14"/>
      <c r="B1057" s="240"/>
      <c r="C1057" s="241"/>
      <c r="D1057" s="231" t="s">
        <v>149</v>
      </c>
      <c r="E1057" s="242" t="s">
        <v>1</v>
      </c>
      <c r="F1057" s="243" t="s">
        <v>140</v>
      </c>
      <c r="G1057" s="241"/>
      <c r="H1057" s="244">
        <v>3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149</v>
      </c>
      <c r="AU1057" s="250" t="s">
        <v>147</v>
      </c>
      <c r="AV1057" s="14" t="s">
        <v>147</v>
      </c>
      <c r="AW1057" s="14" t="s">
        <v>30</v>
      </c>
      <c r="AX1057" s="14" t="s">
        <v>81</v>
      </c>
      <c r="AY1057" s="250" t="s">
        <v>139</v>
      </c>
    </row>
    <row r="1058" s="2" customFormat="1" ht="33" customHeight="1">
      <c r="A1058" s="38"/>
      <c r="B1058" s="39"/>
      <c r="C1058" s="215" t="s">
        <v>1303</v>
      </c>
      <c r="D1058" s="215" t="s">
        <v>142</v>
      </c>
      <c r="E1058" s="216" t="s">
        <v>1304</v>
      </c>
      <c r="F1058" s="217" t="s">
        <v>1305</v>
      </c>
      <c r="G1058" s="218" t="s">
        <v>174</v>
      </c>
      <c r="H1058" s="219">
        <v>60</v>
      </c>
      <c r="I1058" s="220"/>
      <c r="J1058" s="221">
        <f>ROUND(I1058*H1058,2)</f>
        <v>0</v>
      </c>
      <c r="K1058" s="222"/>
      <c r="L1058" s="44"/>
      <c r="M1058" s="223" t="s">
        <v>1</v>
      </c>
      <c r="N1058" s="224" t="s">
        <v>39</v>
      </c>
      <c r="O1058" s="91"/>
      <c r="P1058" s="225">
        <f>O1058*H1058</f>
        <v>0</v>
      </c>
      <c r="Q1058" s="225">
        <v>0</v>
      </c>
      <c r="R1058" s="225">
        <f>Q1058*H1058</f>
        <v>0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256</v>
      </c>
      <c r="AT1058" s="227" t="s">
        <v>142</v>
      </c>
      <c r="AU1058" s="227" t="s">
        <v>147</v>
      </c>
      <c r="AY1058" s="17" t="s">
        <v>139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147</v>
      </c>
      <c r="BK1058" s="228">
        <f>ROUND(I1058*H1058,2)</f>
        <v>0</v>
      </c>
      <c r="BL1058" s="17" t="s">
        <v>256</v>
      </c>
      <c r="BM1058" s="227" t="s">
        <v>1306</v>
      </c>
    </row>
    <row r="1059" s="13" customFormat="1">
      <c r="A1059" s="13"/>
      <c r="B1059" s="229"/>
      <c r="C1059" s="230"/>
      <c r="D1059" s="231" t="s">
        <v>149</v>
      </c>
      <c r="E1059" s="232" t="s">
        <v>1</v>
      </c>
      <c r="F1059" s="233" t="s">
        <v>1307</v>
      </c>
      <c r="G1059" s="230"/>
      <c r="H1059" s="232" t="s">
        <v>1</v>
      </c>
      <c r="I1059" s="234"/>
      <c r="J1059" s="230"/>
      <c r="K1059" s="230"/>
      <c r="L1059" s="235"/>
      <c r="M1059" s="236"/>
      <c r="N1059" s="237"/>
      <c r="O1059" s="237"/>
      <c r="P1059" s="237"/>
      <c r="Q1059" s="237"/>
      <c r="R1059" s="237"/>
      <c r="S1059" s="237"/>
      <c r="T1059" s="23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9" t="s">
        <v>149</v>
      </c>
      <c r="AU1059" s="239" t="s">
        <v>147</v>
      </c>
      <c r="AV1059" s="13" t="s">
        <v>81</v>
      </c>
      <c r="AW1059" s="13" t="s">
        <v>30</v>
      </c>
      <c r="AX1059" s="13" t="s">
        <v>73</v>
      </c>
      <c r="AY1059" s="239" t="s">
        <v>139</v>
      </c>
    </row>
    <row r="1060" s="14" customFormat="1">
      <c r="A1060" s="14"/>
      <c r="B1060" s="240"/>
      <c r="C1060" s="241"/>
      <c r="D1060" s="231" t="s">
        <v>149</v>
      </c>
      <c r="E1060" s="242" t="s">
        <v>1</v>
      </c>
      <c r="F1060" s="243" t="s">
        <v>484</v>
      </c>
      <c r="G1060" s="241"/>
      <c r="H1060" s="244">
        <v>60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149</v>
      </c>
      <c r="AU1060" s="250" t="s">
        <v>147</v>
      </c>
      <c r="AV1060" s="14" t="s">
        <v>147</v>
      </c>
      <c r="AW1060" s="14" t="s">
        <v>30</v>
      </c>
      <c r="AX1060" s="14" t="s">
        <v>81</v>
      </c>
      <c r="AY1060" s="250" t="s">
        <v>139</v>
      </c>
    </row>
    <row r="1061" s="2" customFormat="1" ht="24.15" customHeight="1">
      <c r="A1061" s="38"/>
      <c r="B1061" s="39"/>
      <c r="C1061" s="251" t="s">
        <v>1308</v>
      </c>
      <c r="D1061" s="251" t="s">
        <v>152</v>
      </c>
      <c r="E1061" s="252" t="s">
        <v>1309</v>
      </c>
      <c r="F1061" s="253" t="s">
        <v>1310</v>
      </c>
      <c r="G1061" s="254" t="s">
        <v>174</v>
      </c>
      <c r="H1061" s="255">
        <v>60</v>
      </c>
      <c r="I1061" s="256"/>
      <c r="J1061" s="257">
        <f>ROUND(I1061*H1061,2)</f>
        <v>0</v>
      </c>
      <c r="K1061" s="258"/>
      <c r="L1061" s="259"/>
      <c r="M1061" s="260" t="s">
        <v>1</v>
      </c>
      <c r="N1061" s="261" t="s">
        <v>39</v>
      </c>
      <c r="O1061" s="91"/>
      <c r="P1061" s="225">
        <f>O1061*H1061</f>
        <v>0</v>
      </c>
      <c r="Q1061" s="225">
        <v>9.0000000000000006E-05</v>
      </c>
      <c r="R1061" s="225">
        <f>Q1061*H1061</f>
        <v>0.0054000000000000003</v>
      </c>
      <c r="S1061" s="225">
        <v>0</v>
      </c>
      <c r="T1061" s="226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7" t="s">
        <v>333</v>
      </c>
      <c r="AT1061" s="227" t="s">
        <v>152</v>
      </c>
      <c r="AU1061" s="227" t="s">
        <v>147</v>
      </c>
      <c r="AY1061" s="17" t="s">
        <v>139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17" t="s">
        <v>147</v>
      </c>
      <c r="BK1061" s="228">
        <f>ROUND(I1061*H1061,2)</f>
        <v>0</v>
      </c>
      <c r="BL1061" s="17" t="s">
        <v>256</v>
      </c>
      <c r="BM1061" s="227" t="s">
        <v>1311</v>
      </c>
    </row>
    <row r="1062" s="13" customFormat="1">
      <c r="A1062" s="13"/>
      <c r="B1062" s="229"/>
      <c r="C1062" s="230"/>
      <c r="D1062" s="231" t="s">
        <v>149</v>
      </c>
      <c r="E1062" s="232" t="s">
        <v>1</v>
      </c>
      <c r="F1062" s="233" t="s">
        <v>1307</v>
      </c>
      <c r="G1062" s="230"/>
      <c r="H1062" s="232" t="s">
        <v>1</v>
      </c>
      <c r="I1062" s="234"/>
      <c r="J1062" s="230"/>
      <c r="K1062" s="230"/>
      <c r="L1062" s="235"/>
      <c r="M1062" s="236"/>
      <c r="N1062" s="237"/>
      <c r="O1062" s="237"/>
      <c r="P1062" s="237"/>
      <c r="Q1062" s="237"/>
      <c r="R1062" s="237"/>
      <c r="S1062" s="237"/>
      <c r="T1062" s="23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9" t="s">
        <v>149</v>
      </c>
      <c r="AU1062" s="239" t="s">
        <v>147</v>
      </c>
      <c r="AV1062" s="13" t="s">
        <v>81</v>
      </c>
      <c r="AW1062" s="13" t="s">
        <v>30</v>
      </c>
      <c r="AX1062" s="13" t="s">
        <v>73</v>
      </c>
      <c r="AY1062" s="239" t="s">
        <v>139</v>
      </c>
    </row>
    <row r="1063" s="14" customFormat="1">
      <c r="A1063" s="14"/>
      <c r="B1063" s="240"/>
      <c r="C1063" s="241"/>
      <c r="D1063" s="231" t="s">
        <v>149</v>
      </c>
      <c r="E1063" s="242" t="s">
        <v>1</v>
      </c>
      <c r="F1063" s="243" t="s">
        <v>484</v>
      </c>
      <c r="G1063" s="241"/>
      <c r="H1063" s="244">
        <v>60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149</v>
      </c>
      <c r="AU1063" s="250" t="s">
        <v>147</v>
      </c>
      <c r="AV1063" s="14" t="s">
        <v>147</v>
      </c>
      <c r="AW1063" s="14" t="s">
        <v>30</v>
      </c>
      <c r="AX1063" s="14" t="s">
        <v>81</v>
      </c>
      <c r="AY1063" s="250" t="s">
        <v>139</v>
      </c>
    </row>
    <row r="1064" s="2" customFormat="1" ht="16.5" customHeight="1">
      <c r="A1064" s="38"/>
      <c r="B1064" s="39"/>
      <c r="C1064" s="215" t="s">
        <v>1312</v>
      </c>
      <c r="D1064" s="215" t="s">
        <v>142</v>
      </c>
      <c r="E1064" s="216" t="s">
        <v>1313</v>
      </c>
      <c r="F1064" s="217" t="s">
        <v>1314</v>
      </c>
      <c r="G1064" s="218" t="s">
        <v>160</v>
      </c>
      <c r="H1064" s="219">
        <v>7</v>
      </c>
      <c r="I1064" s="220"/>
      <c r="J1064" s="221">
        <f>ROUND(I1064*H1064,2)</f>
        <v>0</v>
      </c>
      <c r="K1064" s="222"/>
      <c r="L1064" s="44"/>
      <c r="M1064" s="223" t="s">
        <v>1</v>
      </c>
      <c r="N1064" s="224" t="s">
        <v>39</v>
      </c>
      <c r="O1064" s="91"/>
      <c r="P1064" s="225">
        <f>O1064*H1064</f>
        <v>0</v>
      </c>
      <c r="Q1064" s="225">
        <v>0</v>
      </c>
      <c r="R1064" s="225">
        <f>Q1064*H1064</f>
        <v>0</v>
      </c>
      <c r="S1064" s="225">
        <v>0</v>
      </c>
      <c r="T1064" s="226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27" t="s">
        <v>256</v>
      </c>
      <c r="AT1064" s="227" t="s">
        <v>142</v>
      </c>
      <c r="AU1064" s="227" t="s">
        <v>147</v>
      </c>
      <c r="AY1064" s="17" t="s">
        <v>139</v>
      </c>
      <c r="BE1064" s="228">
        <f>IF(N1064="základní",J1064,0)</f>
        <v>0</v>
      </c>
      <c r="BF1064" s="228">
        <f>IF(N1064="snížená",J1064,0)</f>
        <v>0</v>
      </c>
      <c r="BG1064" s="228">
        <f>IF(N1064="zákl. přenesená",J1064,0)</f>
        <v>0</v>
      </c>
      <c r="BH1064" s="228">
        <f>IF(N1064="sníž. přenesená",J1064,0)</f>
        <v>0</v>
      </c>
      <c r="BI1064" s="228">
        <f>IF(N1064="nulová",J1064,0)</f>
        <v>0</v>
      </c>
      <c r="BJ1064" s="17" t="s">
        <v>147</v>
      </c>
      <c r="BK1064" s="228">
        <f>ROUND(I1064*H1064,2)</f>
        <v>0</v>
      </c>
      <c r="BL1064" s="17" t="s">
        <v>256</v>
      </c>
      <c r="BM1064" s="227" t="s">
        <v>1315</v>
      </c>
    </row>
    <row r="1065" s="14" customFormat="1">
      <c r="A1065" s="14"/>
      <c r="B1065" s="240"/>
      <c r="C1065" s="241"/>
      <c r="D1065" s="231" t="s">
        <v>149</v>
      </c>
      <c r="E1065" s="242" t="s">
        <v>1</v>
      </c>
      <c r="F1065" s="243" t="s">
        <v>183</v>
      </c>
      <c r="G1065" s="241"/>
      <c r="H1065" s="244">
        <v>7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149</v>
      </c>
      <c r="AU1065" s="250" t="s">
        <v>147</v>
      </c>
      <c r="AV1065" s="14" t="s">
        <v>147</v>
      </c>
      <c r="AW1065" s="14" t="s">
        <v>30</v>
      </c>
      <c r="AX1065" s="14" t="s">
        <v>81</v>
      </c>
      <c r="AY1065" s="250" t="s">
        <v>139</v>
      </c>
    </row>
    <row r="1066" s="2" customFormat="1" ht="16.5" customHeight="1">
      <c r="A1066" s="38"/>
      <c r="B1066" s="39"/>
      <c r="C1066" s="251" t="s">
        <v>1316</v>
      </c>
      <c r="D1066" s="251" t="s">
        <v>152</v>
      </c>
      <c r="E1066" s="252" t="s">
        <v>1317</v>
      </c>
      <c r="F1066" s="253" t="s">
        <v>1318</v>
      </c>
      <c r="G1066" s="254" t="s">
        <v>160</v>
      </c>
      <c r="H1066" s="255">
        <v>7</v>
      </c>
      <c r="I1066" s="256"/>
      <c r="J1066" s="257">
        <f>ROUND(I1066*H1066,2)</f>
        <v>0</v>
      </c>
      <c r="K1066" s="258"/>
      <c r="L1066" s="259"/>
      <c r="M1066" s="260" t="s">
        <v>1</v>
      </c>
      <c r="N1066" s="261" t="s">
        <v>39</v>
      </c>
      <c r="O1066" s="91"/>
      <c r="P1066" s="225">
        <f>O1066*H1066</f>
        <v>0</v>
      </c>
      <c r="Q1066" s="225">
        <v>0.00016000000000000001</v>
      </c>
      <c r="R1066" s="225">
        <f>Q1066*H1066</f>
        <v>0.0011200000000000001</v>
      </c>
      <c r="S1066" s="225">
        <v>0</v>
      </c>
      <c r="T1066" s="226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7" t="s">
        <v>333</v>
      </c>
      <c r="AT1066" s="227" t="s">
        <v>152</v>
      </c>
      <c r="AU1066" s="227" t="s">
        <v>147</v>
      </c>
      <c r="AY1066" s="17" t="s">
        <v>139</v>
      </c>
      <c r="BE1066" s="228">
        <f>IF(N1066="základní",J1066,0)</f>
        <v>0</v>
      </c>
      <c r="BF1066" s="228">
        <f>IF(N1066="snížená",J1066,0)</f>
        <v>0</v>
      </c>
      <c r="BG1066" s="228">
        <f>IF(N1066="zákl. přenesená",J1066,0)</f>
        <v>0</v>
      </c>
      <c r="BH1066" s="228">
        <f>IF(N1066="sníž. přenesená",J1066,0)</f>
        <v>0</v>
      </c>
      <c r="BI1066" s="228">
        <f>IF(N1066="nulová",J1066,0)</f>
        <v>0</v>
      </c>
      <c r="BJ1066" s="17" t="s">
        <v>147</v>
      </c>
      <c r="BK1066" s="228">
        <f>ROUND(I1066*H1066,2)</f>
        <v>0</v>
      </c>
      <c r="BL1066" s="17" t="s">
        <v>256</v>
      </c>
      <c r="BM1066" s="227" t="s">
        <v>1319</v>
      </c>
    </row>
    <row r="1067" s="13" customFormat="1">
      <c r="A1067" s="13"/>
      <c r="B1067" s="229"/>
      <c r="C1067" s="230"/>
      <c r="D1067" s="231" t="s">
        <v>149</v>
      </c>
      <c r="E1067" s="232" t="s">
        <v>1</v>
      </c>
      <c r="F1067" s="233" t="s">
        <v>1320</v>
      </c>
      <c r="G1067" s="230"/>
      <c r="H1067" s="232" t="s">
        <v>1</v>
      </c>
      <c r="I1067" s="234"/>
      <c r="J1067" s="230"/>
      <c r="K1067" s="230"/>
      <c r="L1067" s="235"/>
      <c r="M1067" s="236"/>
      <c r="N1067" s="237"/>
      <c r="O1067" s="237"/>
      <c r="P1067" s="237"/>
      <c r="Q1067" s="237"/>
      <c r="R1067" s="237"/>
      <c r="S1067" s="237"/>
      <c r="T1067" s="23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9" t="s">
        <v>149</v>
      </c>
      <c r="AU1067" s="239" t="s">
        <v>147</v>
      </c>
      <c r="AV1067" s="13" t="s">
        <v>81</v>
      </c>
      <c r="AW1067" s="13" t="s">
        <v>30</v>
      </c>
      <c r="AX1067" s="13" t="s">
        <v>73</v>
      </c>
      <c r="AY1067" s="239" t="s">
        <v>139</v>
      </c>
    </row>
    <row r="1068" s="14" customFormat="1">
      <c r="A1068" s="14"/>
      <c r="B1068" s="240"/>
      <c r="C1068" s="241"/>
      <c r="D1068" s="231" t="s">
        <v>149</v>
      </c>
      <c r="E1068" s="242" t="s">
        <v>1</v>
      </c>
      <c r="F1068" s="243" t="s">
        <v>183</v>
      </c>
      <c r="G1068" s="241"/>
      <c r="H1068" s="244">
        <v>7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149</v>
      </c>
      <c r="AU1068" s="250" t="s">
        <v>147</v>
      </c>
      <c r="AV1068" s="14" t="s">
        <v>147</v>
      </c>
      <c r="AW1068" s="14" t="s">
        <v>30</v>
      </c>
      <c r="AX1068" s="14" t="s">
        <v>81</v>
      </c>
      <c r="AY1068" s="250" t="s">
        <v>139</v>
      </c>
    </row>
    <row r="1069" s="2" customFormat="1" ht="24.15" customHeight="1">
      <c r="A1069" s="38"/>
      <c r="B1069" s="39"/>
      <c r="C1069" s="215" t="s">
        <v>1321</v>
      </c>
      <c r="D1069" s="215" t="s">
        <v>142</v>
      </c>
      <c r="E1069" s="216" t="s">
        <v>1322</v>
      </c>
      <c r="F1069" s="217" t="s">
        <v>1323</v>
      </c>
      <c r="G1069" s="218" t="s">
        <v>160</v>
      </c>
      <c r="H1069" s="219">
        <v>1</v>
      </c>
      <c r="I1069" s="220"/>
      <c r="J1069" s="221">
        <f>ROUND(I1069*H1069,2)</f>
        <v>0</v>
      </c>
      <c r="K1069" s="222"/>
      <c r="L1069" s="44"/>
      <c r="M1069" s="223" t="s">
        <v>1</v>
      </c>
      <c r="N1069" s="224" t="s">
        <v>39</v>
      </c>
      <c r="O1069" s="91"/>
      <c r="P1069" s="225">
        <f>O1069*H1069</f>
        <v>0</v>
      </c>
      <c r="Q1069" s="225">
        <v>0</v>
      </c>
      <c r="R1069" s="225">
        <f>Q1069*H1069</f>
        <v>0</v>
      </c>
      <c r="S1069" s="225">
        <v>0</v>
      </c>
      <c r="T1069" s="22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7" t="s">
        <v>256</v>
      </c>
      <c r="AT1069" s="227" t="s">
        <v>142</v>
      </c>
      <c r="AU1069" s="227" t="s">
        <v>147</v>
      </c>
      <c r="AY1069" s="17" t="s">
        <v>139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17" t="s">
        <v>147</v>
      </c>
      <c r="BK1069" s="228">
        <f>ROUND(I1069*H1069,2)</f>
        <v>0</v>
      </c>
      <c r="BL1069" s="17" t="s">
        <v>256</v>
      </c>
      <c r="BM1069" s="227" t="s">
        <v>1324</v>
      </c>
    </row>
    <row r="1070" s="2" customFormat="1" ht="24.15" customHeight="1">
      <c r="A1070" s="38"/>
      <c r="B1070" s="39"/>
      <c r="C1070" s="215" t="s">
        <v>1325</v>
      </c>
      <c r="D1070" s="215" t="s">
        <v>142</v>
      </c>
      <c r="E1070" s="216" t="s">
        <v>1326</v>
      </c>
      <c r="F1070" s="217" t="s">
        <v>1327</v>
      </c>
      <c r="G1070" s="218" t="s">
        <v>145</v>
      </c>
      <c r="H1070" s="219">
        <v>0.031</v>
      </c>
      <c r="I1070" s="220"/>
      <c r="J1070" s="221">
        <f>ROUND(I1070*H1070,2)</f>
        <v>0</v>
      </c>
      <c r="K1070" s="222"/>
      <c r="L1070" s="44"/>
      <c r="M1070" s="223" t="s">
        <v>1</v>
      </c>
      <c r="N1070" s="224" t="s">
        <v>39</v>
      </c>
      <c r="O1070" s="91"/>
      <c r="P1070" s="225">
        <f>O1070*H1070</f>
        <v>0</v>
      </c>
      <c r="Q1070" s="225">
        <v>0</v>
      </c>
      <c r="R1070" s="225">
        <f>Q1070*H1070</f>
        <v>0</v>
      </c>
      <c r="S1070" s="225">
        <v>0</v>
      </c>
      <c r="T1070" s="226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27" t="s">
        <v>256</v>
      </c>
      <c r="AT1070" s="227" t="s">
        <v>142</v>
      </c>
      <c r="AU1070" s="227" t="s">
        <v>147</v>
      </c>
      <c r="AY1070" s="17" t="s">
        <v>139</v>
      </c>
      <c r="BE1070" s="228">
        <f>IF(N1070="základní",J1070,0)</f>
        <v>0</v>
      </c>
      <c r="BF1070" s="228">
        <f>IF(N1070="snížená",J1070,0)</f>
        <v>0</v>
      </c>
      <c r="BG1070" s="228">
        <f>IF(N1070="zákl. přenesená",J1070,0)</f>
        <v>0</v>
      </c>
      <c r="BH1070" s="228">
        <f>IF(N1070="sníž. přenesená",J1070,0)</f>
        <v>0</v>
      </c>
      <c r="BI1070" s="228">
        <f>IF(N1070="nulová",J1070,0)</f>
        <v>0</v>
      </c>
      <c r="BJ1070" s="17" t="s">
        <v>147</v>
      </c>
      <c r="BK1070" s="228">
        <f>ROUND(I1070*H1070,2)</f>
        <v>0</v>
      </c>
      <c r="BL1070" s="17" t="s">
        <v>256</v>
      </c>
      <c r="BM1070" s="227" t="s">
        <v>1328</v>
      </c>
    </row>
    <row r="1071" s="2" customFormat="1" ht="24.15" customHeight="1">
      <c r="A1071" s="38"/>
      <c r="B1071" s="39"/>
      <c r="C1071" s="215" t="s">
        <v>1329</v>
      </c>
      <c r="D1071" s="215" t="s">
        <v>142</v>
      </c>
      <c r="E1071" s="216" t="s">
        <v>1330</v>
      </c>
      <c r="F1071" s="217" t="s">
        <v>1331</v>
      </c>
      <c r="G1071" s="218" t="s">
        <v>145</v>
      </c>
      <c r="H1071" s="219">
        <v>0.062</v>
      </c>
      <c r="I1071" s="220"/>
      <c r="J1071" s="221">
        <f>ROUND(I1071*H1071,2)</f>
        <v>0</v>
      </c>
      <c r="K1071" s="222"/>
      <c r="L1071" s="44"/>
      <c r="M1071" s="223" t="s">
        <v>1</v>
      </c>
      <c r="N1071" s="224" t="s">
        <v>39</v>
      </c>
      <c r="O1071" s="91"/>
      <c r="P1071" s="225">
        <f>O1071*H1071</f>
        <v>0</v>
      </c>
      <c r="Q1071" s="225">
        <v>0</v>
      </c>
      <c r="R1071" s="225">
        <f>Q1071*H1071</f>
        <v>0</v>
      </c>
      <c r="S1071" s="225">
        <v>0</v>
      </c>
      <c r="T1071" s="226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256</v>
      </c>
      <c r="AT1071" s="227" t="s">
        <v>142</v>
      </c>
      <c r="AU1071" s="227" t="s">
        <v>147</v>
      </c>
      <c r="AY1071" s="17" t="s">
        <v>139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147</v>
      </c>
      <c r="BK1071" s="228">
        <f>ROUND(I1071*H1071,2)</f>
        <v>0</v>
      </c>
      <c r="BL1071" s="17" t="s">
        <v>256</v>
      </c>
      <c r="BM1071" s="227" t="s">
        <v>1332</v>
      </c>
    </row>
    <row r="1072" s="14" customFormat="1">
      <c r="A1072" s="14"/>
      <c r="B1072" s="240"/>
      <c r="C1072" s="241"/>
      <c r="D1072" s="231" t="s">
        <v>149</v>
      </c>
      <c r="E1072" s="241"/>
      <c r="F1072" s="243" t="s">
        <v>1333</v>
      </c>
      <c r="G1072" s="241"/>
      <c r="H1072" s="244">
        <v>0.062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0" t="s">
        <v>149</v>
      </c>
      <c r="AU1072" s="250" t="s">
        <v>147</v>
      </c>
      <c r="AV1072" s="14" t="s">
        <v>147</v>
      </c>
      <c r="AW1072" s="14" t="s">
        <v>4</v>
      </c>
      <c r="AX1072" s="14" t="s">
        <v>81</v>
      </c>
      <c r="AY1072" s="250" t="s">
        <v>139</v>
      </c>
    </row>
    <row r="1073" s="12" customFormat="1" ht="22.8" customHeight="1">
      <c r="A1073" s="12"/>
      <c r="B1073" s="199"/>
      <c r="C1073" s="200"/>
      <c r="D1073" s="201" t="s">
        <v>72</v>
      </c>
      <c r="E1073" s="213" t="s">
        <v>1334</v>
      </c>
      <c r="F1073" s="213" t="s">
        <v>1335</v>
      </c>
      <c r="G1073" s="200"/>
      <c r="H1073" s="200"/>
      <c r="I1073" s="203"/>
      <c r="J1073" s="214">
        <f>BK1073</f>
        <v>0</v>
      </c>
      <c r="K1073" s="200"/>
      <c r="L1073" s="205"/>
      <c r="M1073" s="206"/>
      <c r="N1073" s="207"/>
      <c r="O1073" s="207"/>
      <c r="P1073" s="208">
        <f>SUM(P1074:P1110)</f>
        <v>0</v>
      </c>
      <c r="Q1073" s="207"/>
      <c r="R1073" s="208">
        <f>SUM(R1074:R1110)</f>
        <v>0.011244000000000001</v>
      </c>
      <c r="S1073" s="207"/>
      <c r="T1073" s="209">
        <f>SUM(T1074:T1110)</f>
        <v>0.00029999999999999997</v>
      </c>
      <c r="U1073" s="12"/>
      <c r="V1073" s="12"/>
      <c r="W1073" s="12"/>
      <c r="X1073" s="12"/>
      <c r="Y1073" s="12"/>
      <c r="Z1073" s="12"/>
      <c r="AA1073" s="12"/>
      <c r="AB1073" s="12"/>
      <c r="AC1073" s="12"/>
      <c r="AD1073" s="12"/>
      <c r="AE1073" s="12"/>
      <c r="AR1073" s="210" t="s">
        <v>147</v>
      </c>
      <c r="AT1073" s="211" t="s">
        <v>72</v>
      </c>
      <c r="AU1073" s="211" t="s">
        <v>81</v>
      </c>
      <c r="AY1073" s="210" t="s">
        <v>139</v>
      </c>
      <c r="BK1073" s="212">
        <f>SUM(BK1074:BK1110)</f>
        <v>0</v>
      </c>
    </row>
    <row r="1074" s="2" customFormat="1" ht="24.15" customHeight="1">
      <c r="A1074" s="38"/>
      <c r="B1074" s="39"/>
      <c r="C1074" s="215" t="s">
        <v>1336</v>
      </c>
      <c r="D1074" s="215" t="s">
        <v>142</v>
      </c>
      <c r="E1074" s="216" t="s">
        <v>1337</v>
      </c>
      <c r="F1074" s="217" t="s">
        <v>1338</v>
      </c>
      <c r="G1074" s="218" t="s">
        <v>174</v>
      </c>
      <c r="H1074" s="219">
        <v>27</v>
      </c>
      <c r="I1074" s="220"/>
      <c r="J1074" s="221">
        <f>ROUND(I1074*H1074,2)</f>
        <v>0</v>
      </c>
      <c r="K1074" s="222"/>
      <c r="L1074" s="44"/>
      <c r="M1074" s="223" t="s">
        <v>1</v>
      </c>
      <c r="N1074" s="224" t="s">
        <v>39</v>
      </c>
      <c r="O1074" s="91"/>
      <c r="P1074" s="225">
        <f>O1074*H1074</f>
        <v>0</v>
      </c>
      <c r="Q1074" s="225">
        <v>0</v>
      </c>
      <c r="R1074" s="225">
        <f>Q1074*H1074</f>
        <v>0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256</v>
      </c>
      <c r="AT1074" s="227" t="s">
        <v>142</v>
      </c>
      <c r="AU1074" s="227" t="s">
        <v>147</v>
      </c>
      <c r="AY1074" s="17" t="s">
        <v>139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147</v>
      </c>
      <c r="BK1074" s="228">
        <f>ROUND(I1074*H1074,2)</f>
        <v>0</v>
      </c>
      <c r="BL1074" s="17" t="s">
        <v>256</v>
      </c>
      <c r="BM1074" s="227" t="s">
        <v>1339</v>
      </c>
    </row>
    <row r="1075" s="14" customFormat="1">
      <c r="A1075" s="14"/>
      <c r="B1075" s="240"/>
      <c r="C1075" s="241"/>
      <c r="D1075" s="231" t="s">
        <v>149</v>
      </c>
      <c r="E1075" s="242" t="s">
        <v>1</v>
      </c>
      <c r="F1075" s="243" t="s">
        <v>313</v>
      </c>
      <c r="G1075" s="241"/>
      <c r="H1075" s="244">
        <v>27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149</v>
      </c>
      <c r="AU1075" s="250" t="s">
        <v>147</v>
      </c>
      <c r="AV1075" s="14" t="s">
        <v>147</v>
      </c>
      <c r="AW1075" s="14" t="s">
        <v>30</v>
      </c>
      <c r="AX1075" s="14" t="s">
        <v>81</v>
      </c>
      <c r="AY1075" s="250" t="s">
        <v>139</v>
      </c>
    </row>
    <row r="1076" s="2" customFormat="1" ht="21.75" customHeight="1">
      <c r="A1076" s="38"/>
      <c r="B1076" s="39"/>
      <c r="C1076" s="251" t="s">
        <v>1340</v>
      </c>
      <c r="D1076" s="251" t="s">
        <v>152</v>
      </c>
      <c r="E1076" s="252" t="s">
        <v>1035</v>
      </c>
      <c r="F1076" s="253" t="s">
        <v>1036</v>
      </c>
      <c r="G1076" s="254" t="s">
        <v>174</v>
      </c>
      <c r="H1076" s="255">
        <v>28.350000000000001</v>
      </c>
      <c r="I1076" s="256"/>
      <c r="J1076" s="257">
        <f>ROUND(I1076*H1076,2)</f>
        <v>0</v>
      </c>
      <c r="K1076" s="258"/>
      <c r="L1076" s="259"/>
      <c r="M1076" s="260" t="s">
        <v>1</v>
      </c>
      <c r="N1076" s="261" t="s">
        <v>39</v>
      </c>
      <c r="O1076" s="91"/>
      <c r="P1076" s="225">
        <f>O1076*H1076</f>
        <v>0</v>
      </c>
      <c r="Q1076" s="225">
        <v>0.00016000000000000001</v>
      </c>
      <c r="R1076" s="225">
        <f>Q1076*H1076</f>
        <v>0.004536000000000001</v>
      </c>
      <c r="S1076" s="225">
        <v>0</v>
      </c>
      <c r="T1076" s="226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27" t="s">
        <v>333</v>
      </c>
      <c r="AT1076" s="227" t="s">
        <v>152</v>
      </c>
      <c r="AU1076" s="227" t="s">
        <v>147</v>
      </c>
      <c r="AY1076" s="17" t="s">
        <v>139</v>
      </c>
      <c r="BE1076" s="228">
        <f>IF(N1076="základní",J1076,0)</f>
        <v>0</v>
      </c>
      <c r="BF1076" s="228">
        <f>IF(N1076="snížená",J1076,0)</f>
        <v>0</v>
      </c>
      <c r="BG1076" s="228">
        <f>IF(N1076="zákl. přenesená",J1076,0)</f>
        <v>0</v>
      </c>
      <c r="BH1076" s="228">
        <f>IF(N1076="sníž. přenesená",J1076,0)</f>
        <v>0</v>
      </c>
      <c r="BI1076" s="228">
        <f>IF(N1076="nulová",J1076,0)</f>
        <v>0</v>
      </c>
      <c r="BJ1076" s="17" t="s">
        <v>147</v>
      </c>
      <c r="BK1076" s="228">
        <f>ROUND(I1076*H1076,2)</f>
        <v>0</v>
      </c>
      <c r="BL1076" s="17" t="s">
        <v>256</v>
      </c>
      <c r="BM1076" s="227" t="s">
        <v>1341</v>
      </c>
    </row>
    <row r="1077" s="14" customFormat="1">
      <c r="A1077" s="14"/>
      <c r="B1077" s="240"/>
      <c r="C1077" s="241"/>
      <c r="D1077" s="231" t="s">
        <v>149</v>
      </c>
      <c r="E1077" s="242" t="s">
        <v>1</v>
      </c>
      <c r="F1077" s="243" t="s">
        <v>313</v>
      </c>
      <c r="G1077" s="241"/>
      <c r="H1077" s="244">
        <v>27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149</v>
      </c>
      <c r="AU1077" s="250" t="s">
        <v>147</v>
      </c>
      <c r="AV1077" s="14" t="s">
        <v>147</v>
      </c>
      <c r="AW1077" s="14" t="s">
        <v>30</v>
      </c>
      <c r="AX1077" s="14" t="s">
        <v>81</v>
      </c>
      <c r="AY1077" s="250" t="s">
        <v>139</v>
      </c>
    </row>
    <row r="1078" s="14" customFormat="1">
      <c r="A1078" s="14"/>
      <c r="B1078" s="240"/>
      <c r="C1078" s="241"/>
      <c r="D1078" s="231" t="s">
        <v>149</v>
      </c>
      <c r="E1078" s="241"/>
      <c r="F1078" s="243" t="s">
        <v>1342</v>
      </c>
      <c r="G1078" s="241"/>
      <c r="H1078" s="244">
        <v>28.350000000000001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0" t="s">
        <v>149</v>
      </c>
      <c r="AU1078" s="250" t="s">
        <v>147</v>
      </c>
      <c r="AV1078" s="14" t="s">
        <v>147</v>
      </c>
      <c r="AW1078" s="14" t="s">
        <v>4</v>
      </c>
      <c r="AX1078" s="14" t="s">
        <v>81</v>
      </c>
      <c r="AY1078" s="250" t="s">
        <v>139</v>
      </c>
    </row>
    <row r="1079" s="2" customFormat="1" ht="24.15" customHeight="1">
      <c r="A1079" s="38"/>
      <c r="B1079" s="39"/>
      <c r="C1079" s="215" t="s">
        <v>1343</v>
      </c>
      <c r="D1079" s="215" t="s">
        <v>142</v>
      </c>
      <c r="E1079" s="216" t="s">
        <v>1344</v>
      </c>
      <c r="F1079" s="217" t="s">
        <v>1345</v>
      </c>
      <c r="G1079" s="218" t="s">
        <v>160</v>
      </c>
      <c r="H1079" s="219">
        <v>8</v>
      </c>
      <c r="I1079" s="220"/>
      <c r="J1079" s="221">
        <f>ROUND(I1079*H1079,2)</f>
        <v>0</v>
      </c>
      <c r="K1079" s="222"/>
      <c r="L1079" s="44"/>
      <c r="M1079" s="223" t="s">
        <v>1</v>
      </c>
      <c r="N1079" s="224" t="s">
        <v>39</v>
      </c>
      <c r="O1079" s="91"/>
      <c r="P1079" s="225">
        <f>O1079*H1079</f>
        <v>0</v>
      </c>
      <c r="Q1079" s="225">
        <v>0</v>
      </c>
      <c r="R1079" s="225">
        <f>Q1079*H1079</f>
        <v>0</v>
      </c>
      <c r="S1079" s="225">
        <v>0</v>
      </c>
      <c r="T1079" s="226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7" t="s">
        <v>256</v>
      </c>
      <c r="AT1079" s="227" t="s">
        <v>142</v>
      </c>
      <c r="AU1079" s="227" t="s">
        <v>147</v>
      </c>
      <c r="AY1079" s="17" t="s">
        <v>139</v>
      </c>
      <c r="BE1079" s="228">
        <f>IF(N1079="základní",J1079,0)</f>
        <v>0</v>
      </c>
      <c r="BF1079" s="228">
        <f>IF(N1079="snížená",J1079,0)</f>
        <v>0</v>
      </c>
      <c r="BG1079" s="228">
        <f>IF(N1079="zákl. přenesená",J1079,0)</f>
        <v>0</v>
      </c>
      <c r="BH1079" s="228">
        <f>IF(N1079="sníž. přenesená",J1079,0)</f>
        <v>0</v>
      </c>
      <c r="BI1079" s="228">
        <f>IF(N1079="nulová",J1079,0)</f>
        <v>0</v>
      </c>
      <c r="BJ1079" s="17" t="s">
        <v>147</v>
      </c>
      <c r="BK1079" s="228">
        <f>ROUND(I1079*H1079,2)</f>
        <v>0</v>
      </c>
      <c r="BL1079" s="17" t="s">
        <v>256</v>
      </c>
      <c r="BM1079" s="227" t="s">
        <v>1346</v>
      </c>
    </row>
    <row r="1080" s="14" customFormat="1">
      <c r="A1080" s="14"/>
      <c r="B1080" s="240"/>
      <c r="C1080" s="241"/>
      <c r="D1080" s="231" t="s">
        <v>149</v>
      </c>
      <c r="E1080" s="242" t="s">
        <v>1</v>
      </c>
      <c r="F1080" s="243" t="s">
        <v>155</v>
      </c>
      <c r="G1080" s="241"/>
      <c r="H1080" s="244">
        <v>8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0" t="s">
        <v>149</v>
      </c>
      <c r="AU1080" s="250" t="s">
        <v>147</v>
      </c>
      <c r="AV1080" s="14" t="s">
        <v>147</v>
      </c>
      <c r="AW1080" s="14" t="s">
        <v>30</v>
      </c>
      <c r="AX1080" s="14" t="s">
        <v>81</v>
      </c>
      <c r="AY1080" s="250" t="s">
        <v>139</v>
      </c>
    </row>
    <row r="1081" s="2" customFormat="1" ht="24.15" customHeight="1">
      <c r="A1081" s="38"/>
      <c r="B1081" s="39"/>
      <c r="C1081" s="251" t="s">
        <v>1347</v>
      </c>
      <c r="D1081" s="251" t="s">
        <v>152</v>
      </c>
      <c r="E1081" s="252" t="s">
        <v>1348</v>
      </c>
      <c r="F1081" s="253" t="s">
        <v>1349</v>
      </c>
      <c r="G1081" s="254" t="s">
        <v>160</v>
      </c>
      <c r="H1081" s="255">
        <v>8</v>
      </c>
      <c r="I1081" s="256"/>
      <c r="J1081" s="257">
        <f>ROUND(I1081*H1081,2)</f>
        <v>0</v>
      </c>
      <c r="K1081" s="258"/>
      <c r="L1081" s="259"/>
      <c r="M1081" s="260" t="s">
        <v>1</v>
      </c>
      <c r="N1081" s="261" t="s">
        <v>39</v>
      </c>
      <c r="O1081" s="91"/>
      <c r="P1081" s="225">
        <f>O1081*H1081</f>
        <v>0</v>
      </c>
      <c r="Q1081" s="225">
        <v>4.0000000000000003E-05</v>
      </c>
      <c r="R1081" s="225">
        <f>Q1081*H1081</f>
        <v>0.00032000000000000003</v>
      </c>
      <c r="S1081" s="225">
        <v>0</v>
      </c>
      <c r="T1081" s="226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333</v>
      </c>
      <c r="AT1081" s="227" t="s">
        <v>152</v>
      </c>
      <c r="AU1081" s="227" t="s">
        <v>147</v>
      </c>
      <c r="AY1081" s="17" t="s">
        <v>139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147</v>
      </c>
      <c r="BK1081" s="228">
        <f>ROUND(I1081*H1081,2)</f>
        <v>0</v>
      </c>
      <c r="BL1081" s="17" t="s">
        <v>256</v>
      </c>
      <c r="BM1081" s="227" t="s">
        <v>1350</v>
      </c>
    </row>
    <row r="1082" s="2" customFormat="1" ht="24.15" customHeight="1">
      <c r="A1082" s="38"/>
      <c r="B1082" s="39"/>
      <c r="C1082" s="215" t="s">
        <v>1351</v>
      </c>
      <c r="D1082" s="215" t="s">
        <v>142</v>
      </c>
      <c r="E1082" s="216" t="s">
        <v>1344</v>
      </c>
      <c r="F1082" s="217" t="s">
        <v>1345</v>
      </c>
      <c r="G1082" s="218" t="s">
        <v>160</v>
      </c>
      <c r="H1082" s="219">
        <v>1</v>
      </c>
      <c r="I1082" s="220"/>
      <c r="J1082" s="221">
        <f>ROUND(I1082*H1082,2)</f>
        <v>0</v>
      </c>
      <c r="K1082" s="222"/>
      <c r="L1082" s="44"/>
      <c r="M1082" s="223" t="s">
        <v>1</v>
      </c>
      <c r="N1082" s="224" t="s">
        <v>39</v>
      </c>
      <c r="O1082" s="91"/>
      <c r="P1082" s="225">
        <f>O1082*H1082</f>
        <v>0</v>
      </c>
      <c r="Q1082" s="225">
        <v>0</v>
      </c>
      <c r="R1082" s="225">
        <f>Q1082*H1082</f>
        <v>0</v>
      </c>
      <c r="S1082" s="225">
        <v>0</v>
      </c>
      <c r="T1082" s="226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27" t="s">
        <v>256</v>
      </c>
      <c r="AT1082" s="227" t="s">
        <v>142</v>
      </c>
      <c r="AU1082" s="227" t="s">
        <v>147</v>
      </c>
      <c r="AY1082" s="17" t="s">
        <v>139</v>
      </c>
      <c r="BE1082" s="228">
        <f>IF(N1082="základní",J1082,0)</f>
        <v>0</v>
      </c>
      <c r="BF1082" s="228">
        <f>IF(N1082="snížená",J1082,0)</f>
        <v>0</v>
      </c>
      <c r="BG1082" s="228">
        <f>IF(N1082="zákl. přenesená",J1082,0)</f>
        <v>0</v>
      </c>
      <c r="BH1082" s="228">
        <f>IF(N1082="sníž. přenesená",J1082,0)</f>
        <v>0</v>
      </c>
      <c r="BI1082" s="228">
        <f>IF(N1082="nulová",J1082,0)</f>
        <v>0</v>
      </c>
      <c r="BJ1082" s="17" t="s">
        <v>147</v>
      </c>
      <c r="BK1082" s="228">
        <f>ROUND(I1082*H1082,2)</f>
        <v>0</v>
      </c>
      <c r="BL1082" s="17" t="s">
        <v>256</v>
      </c>
      <c r="BM1082" s="227" t="s">
        <v>1352</v>
      </c>
    </row>
    <row r="1083" s="2" customFormat="1" ht="24.15" customHeight="1">
      <c r="A1083" s="38"/>
      <c r="B1083" s="39"/>
      <c r="C1083" s="251" t="s">
        <v>1353</v>
      </c>
      <c r="D1083" s="251" t="s">
        <v>152</v>
      </c>
      <c r="E1083" s="252" t="s">
        <v>1354</v>
      </c>
      <c r="F1083" s="253" t="s">
        <v>1355</v>
      </c>
      <c r="G1083" s="254" t="s">
        <v>160</v>
      </c>
      <c r="H1083" s="255">
        <v>1</v>
      </c>
      <c r="I1083" s="256"/>
      <c r="J1083" s="257">
        <f>ROUND(I1083*H1083,2)</f>
        <v>0</v>
      </c>
      <c r="K1083" s="258"/>
      <c r="L1083" s="259"/>
      <c r="M1083" s="260" t="s">
        <v>1</v>
      </c>
      <c r="N1083" s="261" t="s">
        <v>39</v>
      </c>
      <c r="O1083" s="91"/>
      <c r="P1083" s="225">
        <f>O1083*H1083</f>
        <v>0</v>
      </c>
      <c r="Q1083" s="225">
        <v>0.0010100000000000001</v>
      </c>
      <c r="R1083" s="225">
        <f>Q1083*H1083</f>
        <v>0.0010100000000000001</v>
      </c>
      <c r="S1083" s="225">
        <v>0</v>
      </c>
      <c r="T1083" s="226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7" t="s">
        <v>333</v>
      </c>
      <c r="AT1083" s="227" t="s">
        <v>152</v>
      </c>
      <c r="AU1083" s="227" t="s">
        <v>147</v>
      </c>
      <c r="AY1083" s="17" t="s">
        <v>139</v>
      </c>
      <c r="BE1083" s="228">
        <f>IF(N1083="základní",J1083,0)</f>
        <v>0</v>
      </c>
      <c r="BF1083" s="228">
        <f>IF(N1083="snížená",J1083,0)</f>
        <v>0</v>
      </c>
      <c r="BG1083" s="228">
        <f>IF(N1083="zákl. přenesená",J1083,0)</f>
        <v>0</v>
      </c>
      <c r="BH1083" s="228">
        <f>IF(N1083="sníž. přenesená",J1083,0)</f>
        <v>0</v>
      </c>
      <c r="BI1083" s="228">
        <f>IF(N1083="nulová",J1083,0)</f>
        <v>0</v>
      </c>
      <c r="BJ1083" s="17" t="s">
        <v>147</v>
      </c>
      <c r="BK1083" s="228">
        <f>ROUND(I1083*H1083,2)</f>
        <v>0</v>
      </c>
      <c r="BL1083" s="17" t="s">
        <v>256</v>
      </c>
      <c r="BM1083" s="227" t="s">
        <v>1356</v>
      </c>
    </row>
    <row r="1084" s="2" customFormat="1" ht="21.75" customHeight="1">
      <c r="A1084" s="38"/>
      <c r="B1084" s="39"/>
      <c r="C1084" s="215" t="s">
        <v>1357</v>
      </c>
      <c r="D1084" s="215" t="s">
        <v>142</v>
      </c>
      <c r="E1084" s="216" t="s">
        <v>1358</v>
      </c>
      <c r="F1084" s="217" t="s">
        <v>1359</v>
      </c>
      <c r="G1084" s="218" t="s">
        <v>174</v>
      </c>
      <c r="H1084" s="219">
        <v>27</v>
      </c>
      <c r="I1084" s="220"/>
      <c r="J1084" s="221">
        <f>ROUND(I1084*H1084,2)</f>
        <v>0</v>
      </c>
      <c r="K1084" s="222"/>
      <c r="L1084" s="44"/>
      <c r="M1084" s="223" t="s">
        <v>1</v>
      </c>
      <c r="N1084" s="224" t="s">
        <v>39</v>
      </c>
      <c r="O1084" s="91"/>
      <c r="P1084" s="225">
        <f>O1084*H1084</f>
        <v>0</v>
      </c>
      <c r="Q1084" s="225">
        <v>0</v>
      </c>
      <c r="R1084" s="225">
        <f>Q1084*H1084</f>
        <v>0</v>
      </c>
      <c r="S1084" s="225">
        <v>0</v>
      </c>
      <c r="T1084" s="226">
        <f>S1084*H1084</f>
        <v>0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27" t="s">
        <v>256</v>
      </c>
      <c r="AT1084" s="227" t="s">
        <v>142</v>
      </c>
      <c r="AU1084" s="227" t="s">
        <v>147</v>
      </c>
      <c r="AY1084" s="17" t="s">
        <v>139</v>
      </c>
      <c r="BE1084" s="228">
        <f>IF(N1084="základní",J1084,0)</f>
        <v>0</v>
      </c>
      <c r="BF1084" s="228">
        <f>IF(N1084="snížená",J1084,0)</f>
        <v>0</v>
      </c>
      <c r="BG1084" s="228">
        <f>IF(N1084="zákl. přenesená",J1084,0)</f>
        <v>0</v>
      </c>
      <c r="BH1084" s="228">
        <f>IF(N1084="sníž. přenesená",J1084,0)</f>
        <v>0</v>
      </c>
      <c r="BI1084" s="228">
        <f>IF(N1084="nulová",J1084,0)</f>
        <v>0</v>
      </c>
      <c r="BJ1084" s="17" t="s">
        <v>147</v>
      </c>
      <c r="BK1084" s="228">
        <f>ROUND(I1084*H1084,2)</f>
        <v>0</v>
      </c>
      <c r="BL1084" s="17" t="s">
        <v>256</v>
      </c>
      <c r="BM1084" s="227" t="s">
        <v>1360</v>
      </c>
    </row>
    <row r="1085" s="14" customFormat="1">
      <c r="A1085" s="14"/>
      <c r="B1085" s="240"/>
      <c r="C1085" s="241"/>
      <c r="D1085" s="231" t="s">
        <v>149</v>
      </c>
      <c r="E1085" s="242" t="s">
        <v>1</v>
      </c>
      <c r="F1085" s="243" t="s">
        <v>313</v>
      </c>
      <c r="G1085" s="241"/>
      <c r="H1085" s="244">
        <v>27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149</v>
      </c>
      <c r="AU1085" s="250" t="s">
        <v>147</v>
      </c>
      <c r="AV1085" s="14" t="s">
        <v>147</v>
      </c>
      <c r="AW1085" s="14" t="s">
        <v>30</v>
      </c>
      <c r="AX1085" s="14" t="s">
        <v>81</v>
      </c>
      <c r="AY1085" s="250" t="s">
        <v>139</v>
      </c>
    </row>
    <row r="1086" s="2" customFormat="1" ht="24.15" customHeight="1">
      <c r="A1086" s="38"/>
      <c r="B1086" s="39"/>
      <c r="C1086" s="251" t="s">
        <v>359</v>
      </c>
      <c r="D1086" s="251" t="s">
        <v>152</v>
      </c>
      <c r="E1086" s="252" t="s">
        <v>1361</v>
      </c>
      <c r="F1086" s="253" t="s">
        <v>1362</v>
      </c>
      <c r="G1086" s="254" t="s">
        <v>174</v>
      </c>
      <c r="H1086" s="255">
        <v>39.600000000000001</v>
      </c>
      <c r="I1086" s="256"/>
      <c r="J1086" s="257">
        <f>ROUND(I1086*H1086,2)</f>
        <v>0</v>
      </c>
      <c r="K1086" s="258"/>
      <c r="L1086" s="259"/>
      <c r="M1086" s="260" t="s">
        <v>1</v>
      </c>
      <c r="N1086" s="261" t="s">
        <v>39</v>
      </c>
      <c r="O1086" s="91"/>
      <c r="P1086" s="225">
        <f>O1086*H1086</f>
        <v>0</v>
      </c>
      <c r="Q1086" s="225">
        <v>4.0000000000000003E-05</v>
      </c>
      <c r="R1086" s="225">
        <f>Q1086*H1086</f>
        <v>0.0015840000000000001</v>
      </c>
      <c r="S1086" s="225">
        <v>0</v>
      </c>
      <c r="T1086" s="226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27" t="s">
        <v>333</v>
      </c>
      <c r="AT1086" s="227" t="s">
        <v>152</v>
      </c>
      <c r="AU1086" s="227" t="s">
        <v>147</v>
      </c>
      <c r="AY1086" s="17" t="s">
        <v>139</v>
      </c>
      <c r="BE1086" s="228">
        <f>IF(N1086="základní",J1086,0)</f>
        <v>0</v>
      </c>
      <c r="BF1086" s="228">
        <f>IF(N1086="snížená",J1086,0)</f>
        <v>0</v>
      </c>
      <c r="BG1086" s="228">
        <f>IF(N1086="zákl. přenesená",J1086,0)</f>
        <v>0</v>
      </c>
      <c r="BH1086" s="228">
        <f>IF(N1086="sníž. přenesená",J1086,0)</f>
        <v>0</v>
      </c>
      <c r="BI1086" s="228">
        <f>IF(N1086="nulová",J1086,0)</f>
        <v>0</v>
      </c>
      <c r="BJ1086" s="17" t="s">
        <v>147</v>
      </c>
      <c r="BK1086" s="228">
        <f>ROUND(I1086*H1086,2)</f>
        <v>0</v>
      </c>
      <c r="BL1086" s="17" t="s">
        <v>256</v>
      </c>
      <c r="BM1086" s="227" t="s">
        <v>1363</v>
      </c>
    </row>
    <row r="1087" s="14" customFormat="1">
      <c r="A1087" s="14"/>
      <c r="B1087" s="240"/>
      <c r="C1087" s="241"/>
      <c r="D1087" s="231" t="s">
        <v>149</v>
      </c>
      <c r="E1087" s="242" t="s">
        <v>1</v>
      </c>
      <c r="F1087" s="243" t="s">
        <v>338</v>
      </c>
      <c r="G1087" s="241"/>
      <c r="H1087" s="244">
        <v>33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149</v>
      </c>
      <c r="AU1087" s="250" t="s">
        <v>147</v>
      </c>
      <c r="AV1087" s="14" t="s">
        <v>147</v>
      </c>
      <c r="AW1087" s="14" t="s">
        <v>30</v>
      </c>
      <c r="AX1087" s="14" t="s">
        <v>81</v>
      </c>
      <c r="AY1087" s="250" t="s">
        <v>139</v>
      </c>
    </row>
    <row r="1088" s="14" customFormat="1">
      <c r="A1088" s="14"/>
      <c r="B1088" s="240"/>
      <c r="C1088" s="241"/>
      <c r="D1088" s="231" t="s">
        <v>149</v>
      </c>
      <c r="E1088" s="241"/>
      <c r="F1088" s="243" t="s">
        <v>1364</v>
      </c>
      <c r="G1088" s="241"/>
      <c r="H1088" s="244">
        <v>39.600000000000001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149</v>
      </c>
      <c r="AU1088" s="250" t="s">
        <v>147</v>
      </c>
      <c r="AV1088" s="14" t="s">
        <v>147</v>
      </c>
      <c r="AW1088" s="14" t="s">
        <v>4</v>
      </c>
      <c r="AX1088" s="14" t="s">
        <v>81</v>
      </c>
      <c r="AY1088" s="250" t="s">
        <v>139</v>
      </c>
    </row>
    <row r="1089" s="2" customFormat="1" ht="24.15" customHeight="1">
      <c r="A1089" s="38"/>
      <c r="B1089" s="39"/>
      <c r="C1089" s="215" t="s">
        <v>1365</v>
      </c>
      <c r="D1089" s="215" t="s">
        <v>142</v>
      </c>
      <c r="E1089" s="216" t="s">
        <v>1366</v>
      </c>
      <c r="F1089" s="217" t="s">
        <v>1367</v>
      </c>
      <c r="G1089" s="218" t="s">
        <v>174</v>
      </c>
      <c r="H1089" s="219">
        <v>27</v>
      </c>
      <c r="I1089" s="220"/>
      <c r="J1089" s="221">
        <f>ROUND(I1089*H1089,2)</f>
        <v>0</v>
      </c>
      <c r="K1089" s="222"/>
      <c r="L1089" s="44"/>
      <c r="M1089" s="223" t="s">
        <v>1</v>
      </c>
      <c r="N1089" s="224" t="s">
        <v>39</v>
      </c>
      <c r="O1089" s="91"/>
      <c r="P1089" s="225">
        <f>O1089*H1089</f>
        <v>0</v>
      </c>
      <c r="Q1089" s="225">
        <v>0</v>
      </c>
      <c r="R1089" s="225">
        <f>Q1089*H1089</f>
        <v>0</v>
      </c>
      <c r="S1089" s="225">
        <v>0</v>
      </c>
      <c r="T1089" s="226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27" t="s">
        <v>256</v>
      </c>
      <c r="AT1089" s="227" t="s">
        <v>142</v>
      </c>
      <c r="AU1089" s="227" t="s">
        <v>147</v>
      </c>
      <c r="AY1089" s="17" t="s">
        <v>139</v>
      </c>
      <c r="BE1089" s="228">
        <f>IF(N1089="základní",J1089,0)</f>
        <v>0</v>
      </c>
      <c r="BF1089" s="228">
        <f>IF(N1089="snížená",J1089,0)</f>
        <v>0</v>
      </c>
      <c r="BG1089" s="228">
        <f>IF(N1089="zákl. přenesená",J1089,0)</f>
        <v>0</v>
      </c>
      <c r="BH1089" s="228">
        <f>IF(N1089="sníž. přenesená",J1089,0)</f>
        <v>0</v>
      </c>
      <c r="BI1089" s="228">
        <f>IF(N1089="nulová",J1089,0)</f>
        <v>0</v>
      </c>
      <c r="BJ1089" s="17" t="s">
        <v>147</v>
      </c>
      <c r="BK1089" s="228">
        <f>ROUND(I1089*H1089,2)</f>
        <v>0</v>
      </c>
      <c r="BL1089" s="17" t="s">
        <v>256</v>
      </c>
      <c r="BM1089" s="227" t="s">
        <v>1368</v>
      </c>
    </row>
    <row r="1090" s="2" customFormat="1" ht="24.15" customHeight="1">
      <c r="A1090" s="38"/>
      <c r="B1090" s="39"/>
      <c r="C1090" s="251" t="s">
        <v>1369</v>
      </c>
      <c r="D1090" s="251" t="s">
        <v>152</v>
      </c>
      <c r="E1090" s="252" t="s">
        <v>1370</v>
      </c>
      <c r="F1090" s="253" t="s">
        <v>1371</v>
      </c>
      <c r="G1090" s="254" t="s">
        <v>174</v>
      </c>
      <c r="H1090" s="255">
        <v>32.399999999999999</v>
      </c>
      <c r="I1090" s="256"/>
      <c r="J1090" s="257">
        <f>ROUND(I1090*H1090,2)</f>
        <v>0</v>
      </c>
      <c r="K1090" s="258"/>
      <c r="L1090" s="259"/>
      <c r="M1090" s="260" t="s">
        <v>1</v>
      </c>
      <c r="N1090" s="261" t="s">
        <v>39</v>
      </c>
      <c r="O1090" s="91"/>
      <c r="P1090" s="225">
        <f>O1090*H1090</f>
        <v>0</v>
      </c>
      <c r="Q1090" s="225">
        <v>6.0000000000000002E-05</v>
      </c>
      <c r="R1090" s="225">
        <f>Q1090*H1090</f>
        <v>0.001944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333</v>
      </c>
      <c r="AT1090" s="227" t="s">
        <v>152</v>
      </c>
      <c r="AU1090" s="227" t="s">
        <v>147</v>
      </c>
      <c r="AY1090" s="17" t="s">
        <v>139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147</v>
      </c>
      <c r="BK1090" s="228">
        <f>ROUND(I1090*H1090,2)</f>
        <v>0</v>
      </c>
      <c r="BL1090" s="17" t="s">
        <v>256</v>
      </c>
      <c r="BM1090" s="227" t="s">
        <v>1372</v>
      </c>
    </row>
    <row r="1091" s="14" customFormat="1">
      <c r="A1091" s="14"/>
      <c r="B1091" s="240"/>
      <c r="C1091" s="241"/>
      <c r="D1091" s="231" t="s">
        <v>149</v>
      </c>
      <c r="E1091" s="241"/>
      <c r="F1091" s="243" t="s">
        <v>1373</v>
      </c>
      <c r="G1091" s="241"/>
      <c r="H1091" s="244">
        <v>32.399999999999999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149</v>
      </c>
      <c r="AU1091" s="250" t="s">
        <v>147</v>
      </c>
      <c r="AV1091" s="14" t="s">
        <v>147</v>
      </c>
      <c r="AW1091" s="14" t="s">
        <v>4</v>
      </c>
      <c r="AX1091" s="14" t="s">
        <v>81</v>
      </c>
      <c r="AY1091" s="250" t="s">
        <v>139</v>
      </c>
    </row>
    <row r="1092" s="2" customFormat="1" ht="21.75" customHeight="1">
      <c r="A1092" s="38"/>
      <c r="B1092" s="39"/>
      <c r="C1092" s="215" t="s">
        <v>1374</v>
      </c>
      <c r="D1092" s="215" t="s">
        <v>142</v>
      </c>
      <c r="E1092" s="216" t="s">
        <v>1375</v>
      </c>
      <c r="F1092" s="217" t="s">
        <v>1376</v>
      </c>
      <c r="G1092" s="218" t="s">
        <v>160</v>
      </c>
      <c r="H1092" s="219">
        <v>1</v>
      </c>
      <c r="I1092" s="220"/>
      <c r="J1092" s="221">
        <f>ROUND(I1092*H1092,2)</f>
        <v>0</v>
      </c>
      <c r="K1092" s="222"/>
      <c r="L1092" s="44"/>
      <c r="M1092" s="223" t="s">
        <v>1</v>
      </c>
      <c r="N1092" s="224" t="s">
        <v>39</v>
      </c>
      <c r="O1092" s="91"/>
      <c r="P1092" s="225">
        <f>O1092*H1092</f>
        <v>0</v>
      </c>
      <c r="Q1092" s="225">
        <v>0</v>
      </c>
      <c r="R1092" s="225">
        <f>Q1092*H1092</f>
        <v>0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256</v>
      </c>
      <c r="AT1092" s="227" t="s">
        <v>142</v>
      </c>
      <c r="AU1092" s="227" t="s">
        <v>147</v>
      </c>
      <c r="AY1092" s="17" t="s">
        <v>139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147</v>
      </c>
      <c r="BK1092" s="228">
        <f>ROUND(I1092*H1092,2)</f>
        <v>0</v>
      </c>
      <c r="BL1092" s="17" t="s">
        <v>256</v>
      </c>
      <c r="BM1092" s="227" t="s">
        <v>1377</v>
      </c>
    </row>
    <row r="1093" s="2" customFormat="1" ht="16.5" customHeight="1">
      <c r="A1093" s="38"/>
      <c r="B1093" s="39"/>
      <c r="C1093" s="251" t="s">
        <v>1378</v>
      </c>
      <c r="D1093" s="251" t="s">
        <v>152</v>
      </c>
      <c r="E1093" s="252" t="s">
        <v>1379</v>
      </c>
      <c r="F1093" s="253" t="s">
        <v>1380</v>
      </c>
      <c r="G1093" s="254" t="s">
        <v>160</v>
      </c>
      <c r="H1093" s="255">
        <v>1</v>
      </c>
      <c r="I1093" s="256"/>
      <c r="J1093" s="257">
        <f>ROUND(I1093*H1093,2)</f>
        <v>0</v>
      </c>
      <c r="K1093" s="258"/>
      <c r="L1093" s="259"/>
      <c r="M1093" s="260" t="s">
        <v>1</v>
      </c>
      <c r="N1093" s="261" t="s">
        <v>39</v>
      </c>
      <c r="O1093" s="91"/>
      <c r="P1093" s="225">
        <f>O1093*H1093</f>
        <v>0</v>
      </c>
      <c r="Q1093" s="225">
        <v>0.00044999999999999999</v>
      </c>
      <c r="R1093" s="225">
        <f>Q1093*H1093</f>
        <v>0.00044999999999999999</v>
      </c>
      <c r="S1093" s="225">
        <v>0</v>
      </c>
      <c r="T1093" s="226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27" t="s">
        <v>333</v>
      </c>
      <c r="AT1093" s="227" t="s">
        <v>152</v>
      </c>
      <c r="AU1093" s="227" t="s">
        <v>147</v>
      </c>
      <c r="AY1093" s="17" t="s">
        <v>139</v>
      </c>
      <c r="BE1093" s="228">
        <f>IF(N1093="základní",J1093,0)</f>
        <v>0</v>
      </c>
      <c r="BF1093" s="228">
        <f>IF(N1093="snížená",J1093,0)</f>
        <v>0</v>
      </c>
      <c r="BG1093" s="228">
        <f>IF(N1093="zákl. přenesená",J1093,0)</f>
        <v>0</v>
      </c>
      <c r="BH1093" s="228">
        <f>IF(N1093="sníž. přenesená",J1093,0)</f>
        <v>0</v>
      </c>
      <c r="BI1093" s="228">
        <f>IF(N1093="nulová",J1093,0)</f>
        <v>0</v>
      </c>
      <c r="BJ1093" s="17" t="s">
        <v>147</v>
      </c>
      <c r="BK1093" s="228">
        <f>ROUND(I1093*H1093,2)</f>
        <v>0</v>
      </c>
      <c r="BL1093" s="17" t="s">
        <v>256</v>
      </c>
      <c r="BM1093" s="227" t="s">
        <v>1381</v>
      </c>
    </row>
    <row r="1094" s="2" customFormat="1" ht="21.75" customHeight="1">
      <c r="A1094" s="38"/>
      <c r="B1094" s="39"/>
      <c r="C1094" s="215" t="s">
        <v>1382</v>
      </c>
      <c r="D1094" s="215" t="s">
        <v>142</v>
      </c>
      <c r="E1094" s="216" t="s">
        <v>1383</v>
      </c>
      <c r="F1094" s="217" t="s">
        <v>1384</v>
      </c>
      <c r="G1094" s="218" t="s">
        <v>160</v>
      </c>
      <c r="H1094" s="219">
        <v>1</v>
      </c>
      <c r="I1094" s="220"/>
      <c r="J1094" s="221">
        <f>ROUND(I1094*H1094,2)</f>
        <v>0</v>
      </c>
      <c r="K1094" s="222"/>
      <c r="L1094" s="44"/>
      <c r="M1094" s="223" t="s">
        <v>1</v>
      </c>
      <c r="N1094" s="224" t="s">
        <v>39</v>
      </c>
      <c r="O1094" s="91"/>
      <c r="P1094" s="225">
        <f>O1094*H1094</f>
        <v>0</v>
      </c>
      <c r="Q1094" s="225">
        <v>0</v>
      </c>
      <c r="R1094" s="225">
        <f>Q1094*H1094</f>
        <v>0</v>
      </c>
      <c r="S1094" s="225">
        <v>0.00029999999999999997</v>
      </c>
      <c r="T1094" s="226">
        <f>S1094*H1094</f>
        <v>0.00029999999999999997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256</v>
      </c>
      <c r="AT1094" s="227" t="s">
        <v>142</v>
      </c>
      <c r="AU1094" s="227" t="s">
        <v>147</v>
      </c>
      <c r="AY1094" s="17" t="s">
        <v>139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147</v>
      </c>
      <c r="BK1094" s="228">
        <f>ROUND(I1094*H1094,2)</f>
        <v>0</v>
      </c>
      <c r="BL1094" s="17" t="s">
        <v>256</v>
      </c>
      <c r="BM1094" s="227" t="s">
        <v>1385</v>
      </c>
    </row>
    <row r="1095" s="2" customFormat="1" ht="16.5" customHeight="1">
      <c r="A1095" s="38"/>
      <c r="B1095" s="39"/>
      <c r="C1095" s="215" t="s">
        <v>1386</v>
      </c>
      <c r="D1095" s="215" t="s">
        <v>142</v>
      </c>
      <c r="E1095" s="216" t="s">
        <v>1387</v>
      </c>
      <c r="F1095" s="217" t="s">
        <v>1388</v>
      </c>
      <c r="G1095" s="218" t="s">
        <v>160</v>
      </c>
      <c r="H1095" s="219">
        <v>4</v>
      </c>
      <c r="I1095" s="220"/>
      <c r="J1095" s="221">
        <f>ROUND(I1095*H1095,2)</f>
        <v>0</v>
      </c>
      <c r="K1095" s="222"/>
      <c r="L1095" s="44"/>
      <c r="M1095" s="223" t="s">
        <v>1</v>
      </c>
      <c r="N1095" s="224" t="s">
        <v>39</v>
      </c>
      <c r="O1095" s="91"/>
      <c r="P1095" s="225">
        <f>O1095*H1095</f>
        <v>0</v>
      </c>
      <c r="Q1095" s="225">
        <v>0</v>
      </c>
      <c r="R1095" s="225">
        <f>Q1095*H1095</f>
        <v>0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504</v>
      </c>
      <c r="AT1095" s="227" t="s">
        <v>142</v>
      </c>
      <c r="AU1095" s="227" t="s">
        <v>147</v>
      </c>
      <c r="AY1095" s="17" t="s">
        <v>139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147</v>
      </c>
      <c r="BK1095" s="228">
        <f>ROUND(I1095*H1095,2)</f>
        <v>0</v>
      </c>
      <c r="BL1095" s="17" t="s">
        <v>504</v>
      </c>
      <c r="BM1095" s="227" t="s">
        <v>1389</v>
      </c>
    </row>
    <row r="1096" s="14" customFormat="1">
      <c r="A1096" s="14"/>
      <c r="B1096" s="240"/>
      <c r="C1096" s="241"/>
      <c r="D1096" s="231" t="s">
        <v>149</v>
      </c>
      <c r="E1096" s="242" t="s">
        <v>1</v>
      </c>
      <c r="F1096" s="243" t="s">
        <v>146</v>
      </c>
      <c r="G1096" s="241"/>
      <c r="H1096" s="244">
        <v>4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149</v>
      </c>
      <c r="AU1096" s="250" t="s">
        <v>147</v>
      </c>
      <c r="AV1096" s="14" t="s">
        <v>147</v>
      </c>
      <c r="AW1096" s="14" t="s">
        <v>30</v>
      </c>
      <c r="AX1096" s="14" t="s">
        <v>81</v>
      </c>
      <c r="AY1096" s="250" t="s">
        <v>139</v>
      </c>
    </row>
    <row r="1097" s="2" customFormat="1" ht="24.15" customHeight="1">
      <c r="A1097" s="38"/>
      <c r="B1097" s="39"/>
      <c r="C1097" s="251" t="s">
        <v>1390</v>
      </c>
      <c r="D1097" s="251" t="s">
        <v>152</v>
      </c>
      <c r="E1097" s="252" t="s">
        <v>1391</v>
      </c>
      <c r="F1097" s="253" t="s">
        <v>1392</v>
      </c>
      <c r="G1097" s="254" t="s">
        <v>160</v>
      </c>
      <c r="H1097" s="255">
        <v>4</v>
      </c>
      <c r="I1097" s="256"/>
      <c r="J1097" s="257">
        <f>ROUND(I1097*H1097,2)</f>
        <v>0</v>
      </c>
      <c r="K1097" s="258"/>
      <c r="L1097" s="259"/>
      <c r="M1097" s="260" t="s">
        <v>1</v>
      </c>
      <c r="N1097" s="261" t="s">
        <v>39</v>
      </c>
      <c r="O1097" s="91"/>
      <c r="P1097" s="225">
        <f>O1097*H1097</f>
        <v>0</v>
      </c>
      <c r="Q1097" s="225">
        <v>0.00010000000000000001</v>
      </c>
      <c r="R1097" s="225">
        <f>Q1097*H1097</f>
        <v>0.00040000000000000002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799</v>
      </c>
      <c r="AT1097" s="227" t="s">
        <v>152</v>
      </c>
      <c r="AU1097" s="227" t="s">
        <v>147</v>
      </c>
      <c r="AY1097" s="17" t="s">
        <v>139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147</v>
      </c>
      <c r="BK1097" s="228">
        <f>ROUND(I1097*H1097,2)</f>
        <v>0</v>
      </c>
      <c r="BL1097" s="17" t="s">
        <v>799</v>
      </c>
      <c r="BM1097" s="227" t="s">
        <v>1393</v>
      </c>
    </row>
    <row r="1098" s="14" customFormat="1">
      <c r="A1098" s="14"/>
      <c r="B1098" s="240"/>
      <c r="C1098" s="241"/>
      <c r="D1098" s="231" t="s">
        <v>149</v>
      </c>
      <c r="E1098" s="242" t="s">
        <v>1</v>
      </c>
      <c r="F1098" s="243" t="s">
        <v>146</v>
      </c>
      <c r="G1098" s="241"/>
      <c r="H1098" s="244">
        <v>4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0" t="s">
        <v>149</v>
      </c>
      <c r="AU1098" s="250" t="s">
        <v>147</v>
      </c>
      <c r="AV1098" s="14" t="s">
        <v>147</v>
      </c>
      <c r="AW1098" s="14" t="s">
        <v>30</v>
      </c>
      <c r="AX1098" s="14" t="s">
        <v>81</v>
      </c>
      <c r="AY1098" s="250" t="s">
        <v>139</v>
      </c>
    </row>
    <row r="1099" s="2" customFormat="1" ht="21.75" customHeight="1">
      <c r="A1099" s="38"/>
      <c r="B1099" s="39"/>
      <c r="C1099" s="251" t="s">
        <v>1394</v>
      </c>
      <c r="D1099" s="251" t="s">
        <v>152</v>
      </c>
      <c r="E1099" s="252" t="s">
        <v>1395</v>
      </c>
      <c r="F1099" s="253" t="s">
        <v>1396</v>
      </c>
      <c r="G1099" s="254" t="s">
        <v>160</v>
      </c>
      <c r="H1099" s="255">
        <v>4</v>
      </c>
      <c r="I1099" s="256"/>
      <c r="J1099" s="257">
        <f>ROUND(I1099*H1099,2)</f>
        <v>0</v>
      </c>
      <c r="K1099" s="258"/>
      <c r="L1099" s="259"/>
      <c r="M1099" s="260" t="s">
        <v>1</v>
      </c>
      <c r="N1099" s="261" t="s">
        <v>39</v>
      </c>
      <c r="O1099" s="91"/>
      <c r="P1099" s="225">
        <f>O1099*H1099</f>
        <v>0</v>
      </c>
      <c r="Q1099" s="225">
        <v>0.00010000000000000001</v>
      </c>
      <c r="R1099" s="225">
        <f>Q1099*H1099</f>
        <v>0.00040000000000000002</v>
      </c>
      <c r="S1099" s="225">
        <v>0</v>
      </c>
      <c r="T1099" s="226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27" t="s">
        <v>799</v>
      </c>
      <c r="AT1099" s="227" t="s">
        <v>152</v>
      </c>
      <c r="AU1099" s="227" t="s">
        <v>147</v>
      </c>
      <c r="AY1099" s="17" t="s">
        <v>139</v>
      </c>
      <c r="BE1099" s="228">
        <f>IF(N1099="základní",J1099,0)</f>
        <v>0</v>
      </c>
      <c r="BF1099" s="228">
        <f>IF(N1099="snížená",J1099,0)</f>
        <v>0</v>
      </c>
      <c r="BG1099" s="228">
        <f>IF(N1099="zákl. přenesená",J1099,0)</f>
        <v>0</v>
      </c>
      <c r="BH1099" s="228">
        <f>IF(N1099="sníž. přenesená",J1099,0)</f>
        <v>0</v>
      </c>
      <c r="BI1099" s="228">
        <f>IF(N1099="nulová",J1099,0)</f>
        <v>0</v>
      </c>
      <c r="BJ1099" s="17" t="s">
        <v>147</v>
      </c>
      <c r="BK1099" s="228">
        <f>ROUND(I1099*H1099,2)</f>
        <v>0</v>
      </c>
      <c r="BL1099" s="17" t="s">
        <v>799</v>
      </c>
      <c r="BM1099" s="227" t="s">
        <v>1397</v>
      </c>
    </row>
    <row r="1100" s="14" customFormat="1">
      <c r="A1100" s="14"/>
      <c r="B1100" s="240"/>
      <c r="C1100" s="241"/>
      <c r="D1100" s="231" t="s">
        <v>149</v>
      </c>
      <c r="E1100" s="242" t="s">
        <v>1</v>
      </c>
      <c r="F1100" s="243" t="s">
        <v>146</v>
      </c>
      <c r="G1100" s="241"/>
      <c r="H1100" s="244">
        <v>4</v>
      </c>
      <c r="I1100" s="245"/>
      <c r="J1100" s="241"/>
      <c r="K1100" s="241"/>
      <c r="L1100" s="246"/>
      <c r="M1100" s="247"/>
      <c r="N1100" s="248"/>
      <c r="O1100" s="248"/>
      <c r="P1100" s="248"/>
      <c r="Q1100" s="248"/>
      <c r="R1100" s="248"/>
      <c r="S1100" s="248"/>
      <c r="T1100" s="24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0" t="s">
        <v>149</v>
      </c>
      <c r="AU1100" s="250" t="s">
        <v>147</v>
      </c>
      <c r="AV1100" s="14" t="s">
        <v>147</v>
      </c>
      <c r="AW1100" s="14" t="s">
        <v>30</v>
      </c>
      <c r="AX1100" s="14" t="s">
        <v>81</v>
      </c>
      <c r="AY1100" s="250" t="s">
        <v>139</v>
      </c>
    </row>
    <row r="1101" s="2" customFormat="1" ht="16.5" customHeight="1">
      <c r="A1101" s="38"/>
      <c r="B1101" s="39"/>
      <c r="C1101" s="215" t="s">
        <v>1398</v>
      </c>
      <c r="D1101" s="215" t="s">
        <v>142</v>
      </c>
      <c r="E1101" s="216" t="s">
        <v>1399</v>
      </c>
      <c r="F1101" s="217" t="s">
        <v>1400</v>
      </c>
      <c r="G1101" s="218" t="s">
        <v>160</v>
      </c>
      <c r="H1101" s="219">
        <v>4</v>
      </c>
      <c r="I1101" s="220"/>
      <c r="J1101" s="221">
        <f>ROUND(I1101*H1101,2)</f>
        <v>0</v>
      </c>
      <c r="K1101" s="222"/>
      <c r="L1101" s="44"/>
      <c r="M1101" s="223" t="s">
        <v>1</v>
      </c>
      <c r="N1101" s="224" t="s">
        <v>39</v>
      </c>
      <c r="O1101" s="91"/>
      <c r="P1101" s="225">
        <f>O1101*H1101</f>
        <v>0</v>
      </c>
      <c r="Q1101" s="225">
        <v>0</v>
      </c>
      <c r="R1101" s="225">
        <f>Q1101*H1101</f>
        <v>0</v>
      </c>
      <c r="S1101" s="225">
        <v>0</v>
      </c>
      <c r="T1101" s="226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27" t="s">
        <v>256</v>
      </c>
      <c r="AT1101" s="227" t="s">
        <v>142</v>
      </c>
      <c r="AU1101" s="227" t="s">
        <v>147</v>
      </c>
      <c r="AY1101" s="17" t="s">
        <v>139</v>
      </c>
      <c r="BE1101" s="228">
        <f>IF(N1101="základní",J1101,0)</f>
        <v>0</v>
      </c>
      <c r="BF1101" s="228">
        <f>IF(N1101="snížená",J1101,0)</f>
        <v>0</v>
      </c>
      <c r="BG1101" s="228">
        <f>IF(N1101="zákl. přenesená",J1101,0)</f>
        <v>0</v>
      </c>
      <c r="BH1101" s="228">
        <f>IF(N1101="sníž. přenesená",J1101,0)</f>
        <v>0</v>
      </c>
      <c r="BI1101" s="228">
        <f>IF(N1101="nulová",J1101,0)</f>
        <v>0</v>
      </c>
      <c r="BJ1101" s="17" t="s">
        <v>147</v>
      </c>
      <c r="BK1101" s="228">
        <f>ROUND(I1101*H1101,2)</f>
        <v>0</v>
      </c>
      <c r="BL1101" s="17" t="s">
        <v>256</v>
      </c>
      <c r="BM1101" s="227" t="s">
        <v>1401</v>
      </c>
    </row>
    <row r="1102" s="14" customFormat="1">
      <c r="A1102" s="14"/>
      <c r="B1102" s="240"/>
      <c r="C1102" s="241"/>
      <c r="D1102" s="231" t="s">
        <v>149</v>
      </c>
      <c r="E1102" s="242" t="s">
        <v>1</v>
      </c>
      <c r="F1102" s="243" t="s">
        <v>146</v>
      </c>
      <c r="G1102" s="241"/>
      <c r="H1102" s="244">
        <v>4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149</v>
      </c>
      <c r="AU1102" s="250" t="s">
        <v>147</v>
      </c>
      <c r="AV1102" s="14" t="s">
        <v>147</v>
      </c>
      <c r="AW1102" s="14" t="s">
        <v>30</v>
      </c>
      <c r="AX1102" s="14" t="s">
        <v>73</v>
      </c>
      <c r="AY1102" s="250" t="s">
        <v>139</v>
      </c>
    </row>
    <row r="1103" s="15" customFormat="1">
      <c r="A1103" s="15"/>
      <c r="B1103" s="262"/>
      <c r="C1103" s="263"/>
      <c r="D1103" s="231" t="s">
        <v>149</v>
      </c>
      <c r="E1103" s="264" t="s">
        <v>1</v>
      </c>
      <c r="F1103" s="265" t="s">
        <v>170</v>
      </c>
      <c r="G1103" s="263"/>
      <c r="H1103" s="266">
        <v>4</v>
      </c>
      <c r="I1103" s="267"/>
      <c r="J1103" s="263"/>
      <c r="K1103" s="263"/>
      <c r="L1103" s="268"/>
      <c r="M1103" s="269"/>
      <c r="N1103" s="270"/>
      <c r="O1103" s="270"/>
      <c r="P1103" s="270"/>
      <c r="Q1103" s="270"/>
      <c r="R1103" s="270"/>
      <c r="S1103" s="270"/>
      <c r="T1103" s="271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72" t="s">
        <v>149</v>
      </c>
      <c r="AU1103" s="272" t="s">
        <v>147</v>
      </c>
      <c r="AV1103" s="15" t="s">
        <v>146</v>
      </c>
      <c r="AW1103" s="15" t="s">
        <v>30</v>
      </c>
      <c r="AX1103" s="15" t="s">
        <v>81</v>
      </c>
      <c r="AY1103" s="272" t="s">
        <v>139</v>
      </c>
    </row>
    <row r="1104" s="2" customFormat="1" ht="24.15" customHeight="1">
      <c r="A1104" s="38"/>
      <c r="B1104" s="39"/>
      <c r="C1104" s="251" t="s">
        <v>1402</v>
      </c>
      <c r="D1104" s="251" t="s">
        <v>152</v>
      </c>
      <c r="E1104" s="252" t="s">
        <v>1403</v>
      </c>
      <c r="F1104" s="253" t="s">
        <v>1404</v>
      </c>
      <c r="G1104" s="254" t="s">
        <v>160</v>
      </c>
      <c r="H1104" s="255">
        <v>4</v>
      </c>
      <c r="I1104" s="256"/>
      <c r="J1104" s="257">
        <f>ROUND(I1104*H1104,2)</f>
        <v>0</v>
      </c>
      <c r="K1104" s="258"/>
      <c r="L1104" s="259"/>
      <c r="M1104" s="260" t="s">
        <v>1</v>
      </c>
      <c r="N1104" s="261" t="s">
        <v>39</v>
      </c>
      <c r="O1104" s="91"/>
      <c r="P1104" s="225">
        <f>O1104*H1104</f>
        <v>0</v>
      </c>
      <c r="Q1104" s="225">
        <v>0.00014999999999999999</v>
      </c>
      <c r="R1104" s="225">
        <f>Q1104*H1104</f>
        <v>0.00059999999999999995</v>
      </c>
      <c r="S1104" s="225">
        <v>0</v>
      </c>
      <c r="T1104" s="226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333</v>
      </c>
      <c r="AT1104" s="227" t="s">
        <v>152</v>
      </c>
      <c r="AU1104" s="227" t="s">
        <v>147</v>
      </c>
      <c r="AY1104" s="17" t="s">
        <v>139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147</v>
      </c>
      <c r="BK1104" s="228">
        <f>ROUND(I1104*H1104,2)</f>
        <v>0</v>
      </c>
      <c r="BL1104" s="17" t="s">
        <v>256</v>
      </c>
      <c r="BM1104" s="227" t="s">
        <v>1405</v>
      </c>
    </row>
    <row r="1105" s="14" customFormat="1">
      <c r="A1105" s="14"/>
      <c r="B1105" s="240"/>
      <c r="C1105" s="241"/>
      <c r="D1105" s="231" t="s">
        <v>149</v>
      </c>
      <c r="E1105" s="242" t="s">
        <v>1</v>
      </c>
      <c r="F1105" s="243" t="s">
        <v>146</v>
      </c>
      <c r="G1105" s="241"/>
      <c r="H1105" s="244">
        <v>4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149</v>
      </c>
      <c r="AU1105" s="250" t="s">
        <v>147</v>
      </c>
      <c r="AV1105" s="14" t="s">
        <v>147</v>
      </c>
      <c r="AW1105" s="14" t="s">
        <v>30</v>
      </c>
      <c r="AX1105" s="14" t="s">
        <v>81</v>
      </c>
      <c r="AY1105" s="250" t="s">
        <v>139</v>
      </c>
    </row>
    <row r="1106" s="2" customFormat="1" ht="16.5" customHeight="1">
      <c r="A1106" s="38"/>
      <c r="B1106" s="39"/>
      <c r="C1106" s="251" t="s">
        <v>1406</v>
      </c>
      <c r="D1106" s="251" t="s">
        <v>152</v>
      </c>
      <c r="E1106" s="252" t="s">
        <v>1407</v>
      </c>
      <c r="F1106" s="253" t="s">
        <v>1408</v>
      </c>
      <c r="G1106" s="254" t="s">
        <v>1409</v>
      </c>
      <c r="H1106" s="255">
        <v>1</v>
      </c>
      <c r="I1106" s="256"/>
      <c r="J1106" s="257">
        <f>ROUND(I1106*H1106,2)</f>
        <v>0</v>
      </c>
      <c r="K1106" s="258"/>
      <c r="L1106" s="259"/>
      <c r="M1106" s="260" t="s">
        <v>1</v>
      </c>
      <c r="N1106" s="261" t="s">
        <v>39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333</v>
      </c>
      <c r="AT1106" s="227" t="s">
        <v>152</v>
      </c>
      <c r="AU1106" s="227" t="s">
        <v>147</v>
      </c>
      <c r="AY1106" s="17" t="s">
        <v>139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147</v>
      </c>
      <c r="BK1106" s="228">
        <f>ROUND(I1106*H1106,2)</f>
        <v>0</v>
      </c>
      <c r="BL1106" s="17" t="s">
        <v>256</v>
      </c>
      <c r="BM1106" s="227" t="s">
        <v>1410</v>
      </c>
    </row>
    <row r="1107" s="14" customFormat="1">
      <c r="A1107" s="14"/>
      <c r="B1107" s="240"/>
      <c r="C1107" s="241"/>
      <c r="D1107" s="231" t="s">
        <v>149</v>
      </c>
      <c r="E1107" s="242" t="s">
        <v>1</v>
      </c>
      <c r="F1107" s="243" t="s">
        <v>81</v>
      </c>
      <c r="G1107" s="241"/>
      <c r="H1107" s="244">
        <v>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149</v>
      </c>
      <c r="AU1107" s="250" t="s">
        <v>147</v>
      </c>
      <c r="AV1107" s="14" t="s">
        <v>147</v>
      </c>
      <c r="AW1107" s="14" t="s">
        <v>30</v>
      </c>
      <c r="AX1107" s="14" t="s">
        <v>81</v>
      </c>
      <c r="AY1107" s="250" t="s">
        <v>139</v>
      </c>
    </row>
    <row r="1108" s="2" customFormat="1" ht="24.15" customHeight="1">
      <c r="A1108" s="38"/>
      <c r="B1108" s="39"/>
      <c r="C1108" s="215" t="s">
        <v>1411</v>
      </c>
      <c r="D1108" s="215" t="s">
        <v>142</v>
      </c>
      <c r="E1108" s="216" t="s">
        <v>1412</v>
      </c>
      <c r="F1108" s="217" t="s">
        <v>1413</v>
      </c>
      <c r="G1108" s="218" t="s">
        <v>145</v>
      </c>
      <c r="H1108" s="219">
        <v>0.01</v>
      </c>
      <c r="I1108" s="220"/>
      <c r="J1108" s="221">
        <f>ROUND(I1108*H1108,2)</f>
        <v>0</v>
      </c>
      <c r="K1108" s="222"/>
      <c r="L1108" s="44"/>
      <c r="M1108" s="223" t="s">
        <v>1</v>
      </c>
      <c r="N1108" s="224" t="s">
        <v>39</v>
      </c>
      <c r="O1108" s="91"/>
      <c r="P1108" s="225">
        <f>O1108*H1108</f>
        <v>0</v>
      </c>
      <c r="Q1108" s="225">
        <v>0</v>
      </c>
      <c r="R1108" s="225">
        <f>Q1108*H1108</f>
        <v>0</v>
      </c>
      <c r="S1108" s="225">
        <v>0</v>
      </c>
      <c r="T1108" s="226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256</v>
      </c>
      <c r="AT1108" s="227" t="s">
        <v>142</v>
      </c>
      <c r="AU1108" s="227" t="s">
        <v>147</v>
      </c>
      <c r="AY1108" s="17" t="s">
        <v>139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147</v>
      </c>
      <c r="BK1108" s="228">
        <f>ROUND(I1108*H1108,2)</f>
        <v>0</v>
      </c>
      <c r="BL1108" s="17" t="s">
        <v>256</v>
      </c>
      <c r="BM1108" s="227" t="s">
        <v>1414</v>
      </c>
    </row>
    <row r="1109" s="2" customFormat="1" ht="24.15" customHeight="1">
      <c r="A1109" s="38"/>
      <c r="B1109" s="39"/>
      <c r="C1109" s="215" t="s">
        <v>1415</v>
      </c>
      <c r="D1109" s="215" t="s">
        <v>142</v>
      </c>
      <c r="E1109" s="216" t="s">
        <v>1416</v>
      </c>
      <c r="F1109" s="217" t="s">
        <v>1417</v>
      </c>
      <c r="G1109" s="218" t="s">
        <v>145</v>
      </c>
      <c r="H1109" s="219">
        <v>0.02</v>
      </c>
      <c r="I1109" s="220"/>
      <c r="J1109" s="221">
        <f>ROUND(I1109*H1109,2)</f>
        <v>0</v>
      </c>
      <c r="K1109" s="222"/>
      <c r="L1109" s="44"/>
      <c r="M1109" s="223" t="s">
        <v>1</v>
      </c>
      <c r="N1109" s="224" t="s">
        <v>39</v>
      </c>
      <c r="O1109" s="91"/>
      <c r="P1109" s="225">
        <f>O1109*H1109</f>
        <v>0</v>
      </c>
      <c r="Q1109" s="225">
        <v>0</v>
      </c>
      <c r="R1109" s="225">
        <f>Q1109*H1109</f>
        <v>0</v>
      </c>
      <c r="S1109" s="225">
        <v>0</v>
      </c>
      <c r="T1109" s="226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27" t="s">
        <v>256</v>
      </c>
      <c r="AT1109" s="227" t="s">
        <v>142</v>
      </c>
      <c r="AU1109" s="227" t="s">
        <v>147</v>
      </c>
      <c r="AY1109" s="17" t="s">
        <v>139</v>
      </c>
      <c r="BE1109" s="228">
        <f>IF(N1109="základní",J1109,0)</f>
        <v>0</v>
      </c>
      <c r="BF1109" s="228">
        <f>IF(N1109="snížená",J1109,0)</f>
        <v>0</v>
      </c>
      <c r="BG1109" s="228">
        <f>IF(N1109="zákl. přenesená",J1109,0)</f>
        <v>0</v>
      </c>
      <c r="BH1109" s="228">
        <f>IF(N1109="sníž. přenesená",J1109,0)</f>
        <v>0</v>
      </c>
      <c r="BI1109" s="228">
        <f>IF(N1109="nulová",J1109,0)</f>
        <v>0</v>
      </c>
      <c r="BJ1109" s="17" t="s">
        <v>147</v>
      </c>
      <c r="BK1109" s="228">
        <f>ROUND(I1109*H1109,2)</f>
        <v>0</v>
      </c>
      <c r="BL1109" s="17" t="s">
        <v>256</v>
      </c>
      <c r="BM1109" s="227" t="s">
        <v>1418</v>
      </c>
    </row>
    <row r="1110" s="14" customFormat="1">
      <c r="A1110" s="14"/>
      <c r="B1110" s="240"/>
      <c r="C1110" s="241"/>
      <c r="D1110" s="231" t="s">
        <v>149</v>
      </c>
      <c r="E1110" s="241"/>
      <c r="F1110" s="243" t="s">
        <v>1419</v>
      </c>
      <c r="G1110" s="241"/>
      <c r="H1110" s="244">
        <v>0.02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149</v>
      </c>
      <c r="AU1110" s="250" t="s">
        <v>147</v>
      </c>
      <c r="AV1110" s="14" t="s">
        <v>147</v>
      </c>
      <c r="AW1110" s="14" t="s">
        <v>4</v>
      </c>
      <c r="AX1110" s="14" t="s">
        <v>81</v>
      </c>
      <c r="AY1110" s="250" t="s">
        <v>139</v>
      </c>
    </row>
    <row r="1111" s="12" customFormat="1" ht="22.8" customHeight="1">
      <c r="A1111" s="12"/>
      <c r="B1111" s="199"/>
      <c r="C1111" s="200"/>
      <c r="D1111" s="201" t="s">
        <v>72</v>
      </c>
      <c r="E1111" s="213" t="s">
        <v>1420</v>
      </c>
      <c r="F1111" s="213" t="s">
        <v>1421</v>
      </c>
      <c r="G1111" s="200"/>
      <c r="H1111" s="200"/>
      <c r="I1111" s="203"/>
      <c r="J1111" s="214">
        <f>BK1111</f>
        <v>0</v>
      </c>
      <c r="K1111" s="200"/>
      <c r="L1111" s="205"/>
      <c r="M1111" s="206"/>
      <c r="N1111" s="207"/>
      <c r="O1111" s="207"/>
      <c r="P1111" s="208">
        <f>SUM(P1112:P1131)</f>
        <v>0</v>
      </c>
      <c r="Q1111" s="207"/>
      <c r="R1111" s="208">
        <f>SUM(R1112:R1131)</f>
        <v>0.0018799999999999999</v>
      </c>
      <c r="S1111" s="207"/>
      <c r="T1111" s="209">
        <f>SUM(T1112:T1131)</f>
        <v>0.02862</v>
      </c>
      <c r="U1111" s="12"/>
      <c r="V1111" s="12"/>
      <c r="W1111" s="12"/>
      <c r="X1111" s="12"/>
      <c r="Y1111" s="12"/>
      <c r="Z1111" s="12"/>
      <c r="AA1111" s="12"/>
      <c r="AB1111" s="12"/>
      <c r="AC1111" s="12"/>
      <c r="AD1111" s="12"/>
      <c r="AE1111" s="12"/>
      <c r="AR1111" s="210" t="s">
        <v>147</v>
      </c>
      <c r="AT1111" s="211" t="s">
        <v>72</v>
      </c>
      <c r="AU1111" s="211" t="s">
        <v>81</v>
      </c>
      <c r="AY1111" s="210" t="s">
        <v>139</v>
      </c>
      <c r="BK1111" s="212">
        <f>SUM(BK1112:BK1131)</f>
        <v>0</v>
      </c>
    </row>
    <row r="1112" s="2" customFormat="1" ht="24.15" customHeight="1">
      <c r="A1112" s="38"/>
      <c r="B1112" s="39"/>
      <c r="C1112" s="215" t="s">
        <v>1422</v>
      </c>
      <c r="D1112" s="215" t="s">
        <v>142</v>
      </c>
      <c r="E1112" s="216" t="s">
        <v>1423</v>
      </c>
      <c r="F1112" s="217" t="s">
        <v>1424</v>
      </c>
      <c r="G1112" s="218" t="s">
        <v>160</v>
      </c>
      <c r="H1112" s="219">
        <v>1</v>
      </c>
      <c r="I1112" s="220"/>
      <c r="J1112" s="221">
        <f>ROUND(I1112*H1112,2)</f>
        <v>0</v>
      </c>
      <c r="K1112" s="222"/>
      <c r="L1112" s="44"/>
      <c r="M1112" s="223" t="s">
        <v>1</v>
      </c>
      <c r="N1112" s="224" t="s">
        <v>39</v>
      </c>
      <c r="O1112" s="91"/>
      <c r="P1112" s="225">
        <f>O1112*H1112</f>
        <v>0</v>
      </c>
      <c r="Q1112" s="225">
        <v>0</v>
      </c>
      <c r="R1112" s="225">
        <f>Q1112*H1112</f>
        <v>0</v>
      </c>
      <c r="S1112" s="225">
        <v>0</v>
      </c>
      <c r="T1112" s="226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7" t="s">
        <v>256</v>
      </c>
      <c r="AT1112" s="227" t="s">
        <v>142</v>
      </c>
      <c r="AU1112" s="227" t="s">
        <v>147</v>
      </c>
      <c r="AY1112" s="17" t="s">
        <v>139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17" t="s">
        <v>147</v>
      </c>
      <c r="BK1112" s="228">
        <f>ROUND(I1112*H1112,2)</f>
        <v>0</v>
      </c>
      <c r="BL1112" s="17" t="s">
        <v>256</v>
      </c>
      <c r="BM1112" s="227" t="s">
        <v>1425</v>
      </c>
    </row>
    <row r="1113" s="13" customFormat="1">
      <c r="A1113" s="13"/>
      <c r="B1113" s="229"/>
      <c r="C1113" s="230"/>
      <c r="D1113" s="231" t="s">
        <v>149</v>
      </c>
      <c r="E1113" s="232" t="s">
        <v>1</v>
      </c>
      <c r="F1113" s="233" t="s">
        <v>1426</v>
      </c>
      <c r="G1113" s="230"/>
      <c r="H1113" s="232" t="s">
        <v>1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9" t="s">
        <v>149</v>
      </c>
      <c r="AU1113" s="239" t="s">
        <v>147</v>
      </c>
      <c r="AV1113" s="13" t="s">
        <v>81</v>
      </c>
      <c r="AW1113" s="13" t="s">
        <v>30</v>
      </c>
      <c r="AX1113" s="13" t="s">
        <v>73</v>
      </c>
      <c r="AY1113" s="239" t="s">
        <v>139</v>
      </c>
    </row>
    <row r="1114" s="14" customFormat="1">
      <c r="A1114" s="14"/>
      <c r="B1114" s="240"/>
      <c r="C1114" s="241"/>
      <c r="D1114" s="231" t="s">
        <v>149</v>
      </c>
      <c r="E1114" s="242" t="s">
        <v>1</v>
      </c>
      <c r="F1114" s="243" t="s">
        <v>81</v>
      </c>
      <c r="G1114" s="241"/>
      <c r="H1114" s="244">
        <v>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149</v>
      </c>
      <c r="AU1114" s="250" t="s">
        <v>147</v>
      </c>
      <c r="AV1114" s="14" t="s">
        <v>147</v>
      </c>
      <c r="AW1114" s="14" t="s">
        <v>30</v>
      </c>
      <c r="AX1114" s="14" t="s">
        <v>81</v>
      </c>
      <c r="AY1114" s="250" t="s">
        <v>139</v>
      </c>
    </row>
    <row r="1115" s="2" customFormat="1" ht="24.15" customHeight="1">
      <c r="A1115" s="38"/>
      <c r="B1115" s="39"/>
      <c r="C1115" s="251" t="s">
        <v>1427</v>
      </c>
      <c r="D1115" s="251" t="s">
        <v>152</v>
      </c>
      <c r="E1115" s="252" t="s">
        <v>1428</v>
      </c>
      <c r="F1115" s="253" t="s">
        <v>1429</v>
      </c>
      <c r="G1115" s="254" t="s">
        <v>160</v>
      </c>
      <c r="H1115" s="255">
        <v>1</v>
      </c>
      <c r="I1115" s="256"/>
      <c r="J1115" s="257">
        <f>ROUND(I1115*H1115,2)</f>
        <v>0</v>
      </c>
      <c r="K1115" s="258"/>
      <c r="L1115" s="259"/>
      <c r="M1115" s="260" t="s">
        <v>1</v>
      </c>
      <c r="N1115" s="261" t="s">
        <v>39</v>
      </c>
      <c r="O1115" s="91"/>
      <c r="P1115" s="225">
        <f>O1115*H1115</f>
        <v>0</v>
      </c>
      <c r="Q1115" s="225">
        <v>0</v>
      </c>
      <c r="R1115" s="225">
        <f>Q1115*H1115</f>
        <v>0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333</v>
      </c>
      <c r="AT1115" s="227" t="s">
        <v>152</v>
      </c>
      <c r="AU1115" s="227" t="s">
        <v>147</v>
      </c>
      <c r="AY1115" s="17" t="s">
        <v>139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147</v>
      </c>
      <c r="BK1115" s="228">
        <f>ROUND(I1115*H1115,2)</f>
        <v>0</v>
      </c>
      <c r="BL1115" s="17" t="s">
        <v>256</v>
      </c>
      <c r="BM1115" s="227" t="s">
        <v>1430</v>
      </c>
    </row>
    <row r="1116" s="13" customFormat="1">
      <c r="A1116" s="13"/>
      <c r="B1116" s="229"/>
      <c r="C1116" s="230"/>
      <c r="D1116" s="231" t="s">
        <v>149</v>
      </c>
      <c r="E1116" s="232" t="s">
        <v>1</v>
      </c>
      <c r="F1116" s="233" t="s">
        <v>230</v>
      </c>
      <c r="G1116" s="230"/>
      <c r="H1116" s="232" t="s">
        <v>1</v>
      </c>
      <c r="I1116" s="234"/>
      <c r="J1116" s="230"/>
      <c r="K1116" s="230"/>
      <c r="L1116" s="235"/>
      <c r="M1116" s="236"/>
      <c r="N1116" s="237"/>
      <c r="O1116" s="237"/>
      <c r="P1116" s="237"/>
      <c r="Q1116" s="237"/>
      <c r="R1116" s="237"/>
      <c r="S1116" s="237"/>
      <c r="T1116" s="238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9" t="s">
        <v>149</v>
      </c>
      <c r="AU1116" s="239" t="s">
        <v>147</v>
      </c>
      <c r="AV1116" s="13" t="s">
        <v>81</v>
      </c>
      <c r="AW1116" s="13" t="s">
        <v>30</v>
      </c>
      <c r="AX1116" s="13" t="s">
        <v>73</v>
      </c>
      <c r="AY1116" s="239" t="s">
        <v>139</v>
      </c>
    </row>
    <row r="1117" s="14" customFormat="1">
      <c r="A1117" s="14"/>
      <c r="B1117" s="240"/>
      <c r="C1117" s="241"/>
      <c r="D1117" s="231" t="s">
        <v>149</v>
      </c>
      <c r="E1117" s="242" t="s">
        <v>1</v>
      </c>
      <c r="F1117" s="243" t="s">
        <v>81</v>
      </c>
      <c r="G1117" s="241"/>
      <c r="H1117" s="244">
        <v>1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149</v>
      </c>
      <c r="AU1117" s="250" t="s">
        <v>147</v>
      </c>
      <c r="AV1117" s="14" t="s">
        <v>147</v>
      </c>
      <c r="AW1117" s="14" t="s">
        <v>30</v>
      </c>
      <c r="AX1117" s="14" t="s">
        <v>81</v>
      </c>
      <c r="AY1117" s="250" t="s">
        <v>139</v>
      </c>
    </row>
    <row r="1118" s="2" customFormat="1" ht="24.15" customHeight="1">
      <c r="A1118" s="38"/>
      <c r="B1118" s="39"/>
      <c r="C1118" s="215" t="s">
        <v>1431</v>
      </c>
      <c r="D1118" s="215" t="s">
        <v>142</v>
      </c>
      <c r="E1118" s="216" t="s">
        <v>1432</v>
      </c>
      <c r="F1118" s="217" t="s">
        <v>1433</v>
      </c>
      <c r="G1118" s="218" t="s">
        <v>160</v>
      </c>
      <c r="H1118" s="219">
        <v>1</v>
      </c>
      <c r="I1118" s="220"/>
      <c r="J1118" s="221">
        <f>ROUND(I1118*H1118,2)</f>
        <v>0</v>
      </c>
      <c r="K1118" s="222"/>
      <c r="L1118" s="44"/>
      <c r="M1118" s="223" t="s">
        <v>1</v>
      </c>
      <c r="N1118" s="224" t="s">
        <v>39</v>
      </c>
      <c r="O1118" s="91"/>
      <c r="P1118" s="225">
        <f>O1118*H1118</f>
        <v>0</v>
      </c>
      <c r="Q1118" s="225">
        <v>0</v>
      </c>
      <c r="R1118" s="225">
        <f>Q1118*H1118</f>
        <v>0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256</v>
      </c>
      <c r="AT1118" s="227" t="s">
        <v>142</v>
      </c>
      <c r="AU1118" s="227" t="s">
        <v>147</v>
      </c>
      <c r="AY1118" s="17" t="s">
        <v>139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147</v>
      </c>
      <c r="BK1118" s="228">
        <f>ROUND(I1118*H1118,2)</f>
        <v>0</v>
      </c>
      <c r="BL1118" s="17" t="s">
        <v>256</v>
      </c>
      <c r="BM1118" s="227" t="s">
        <v>1434</v>
      </c>
    </row>
    <row r="1119" s="13" customFormat="1">
      <c r="A1119" s="13"/>
      <c r="B1119" s="229"/>
      <c r="C1119" s="230"/>
      <c r="D1119" s="231" t="s">
        <v>149</v>
      </c>
      <c r="E1119" s="232" t="s">
        <v>1</v>
      </c>
      <c r="F1119" s="233" t="s">
        <v>228</v>
      </c>
      <c r="G1119" s="230"/>
      <c r="H1119" s="232" t="s">
        <v>1</v>
      </c>
      <c r="I1119" s="234"/>
      <c r="J1119" s="230"/>
      <c r="K1119" s="230"/>
      <c r="L1119" s="235"/>
      <c r="M1119" s="236"/>
      <c r="N1119" s="237"/>
      <c r="O1119" s="237"/>
      <c r="P1119" s="237"/>
      <c r="Q1119" s="237"/>
      <c r="R1119" s="237"/>
      <c r="S1119" s="237"/>
      <c r="T1119" s="238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9" t="s">
        <v>149</v>
      </c>
      <c r="AU1119" s="239" t="s">
        <v>147</v>
      </c>
      <c r="AV1119" s="13" t="s">
        <v>81</v>
      </c>
      <c r="AW1119" s="13" t="s">
        <v>30</v>
      </c>
      <c r="AX1119" s="13" t="s">
        <v>73</v>
      </c>
      <c r="AY1119" s="239" t="s">
        <v>139</v>
      </c>
    </row>
    <row r="1120" s="14" customFormat="1">
      <c r="A1120" s="14"/>
      <c r="B1120" s="240"/>
      <c r="C1120" s="241"/>
      <c r="D1120" s="231" t="s">
        <v>149</v>
      </c>
      <c r="E1120" s="242" t="s">
        <v>1</v>
      </c>
      <c r="F1120" s="243" t="s">
        <v>81</v>
      </c>
      <c r="G1120" s="241"/>
      <c r="H1120" s="244">
        <v>1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0" t="s">
        <v>149</v>
      </c>
      <c r="AU1120" s="250" t="s">
        <v>147</v>
      </c>
      <c r="AV1120" s="14" t="s">
        <v>147</v>
      </c>
      <c r="AW1120" s="14" t="s">
        <v>30</v>
      </c>
      <c r="AX1120" s="14" t="s">
        <v>81</v>
      </c>
      <c r="AY1120" s="250" t="s">
        <v>139</v>
      </c>
    </row>
    <row r="1121" s="2" customFormat="1" ht="16.5" customHeight="1">
      <c r="A1121" s="38"/>
      <c r="B1121" s="39"/>
      <c r="C1121" s="251" t="s">
        <v>1435</v>
      </c>
      <c r="D1121" s="251" t="s">
        <v>152</v>
      </c>
      <c r="E1121" s="252" t="s">
        <v>1436</v>
      </c>
      <c r="F1121" s="253" t="s">
        <v>1437</v>
      </c>
      <c r="G1121" s="254" t="s">
        <v>160</v>
      </c>
      <c r="H1121" s="255">
        <v>1</v>
      </c>
      <c r="I1121" s="256"/>
      <c r="J1121" s="257">
        <f>ROUND(I1121*H1121,2)</f>
        <v>0</v>
      </c>
      <c r="K1121" s="258"/>
      <c r="L1121" s="259"/>
      <c r="M1121" s="260" t="s">
        <v>1</v>
      </c>
      <c r="N1121" s="261" t="s">
        <v>39</v>
      </c>
      <c r="O1121" s="91"/>
      <c r="P1121" s="225">
        <f>O1121*H1121</f>
        <v>0</v>
      </c>
      <c r="Q1121" s="225">
        <v>0.0018799999999999999</v>
      </c>
      <c r="R1121" s="225">
        <f>Q1121*H1121</f>
        <v>0.0018799999999999999</v>
      </c>
      <c r="S1121" s="225">
        <v>0</v>
      </c>
      <c r="T1121" s="226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27" t="s">
        <v>155</v>
      </c>
      <c r="AT1121" s="227" t="s">
        <v>152</v>
      </c>
      <c r="AU1121" s="227" t="s">
        <v>147</v>
      </c>
      <c r="AY1121" s="17" t="s">
        <v>139</v>
      </c>
      <c r="BE1121" s="228">
        <f>IF(N1121="základní",J1121,0)</f>
        <v>0</v>
      </c>
      <c r="BF1121" s="228">
        <f>IF(N1121="snížená",J1121,0)</f>
        <v>0</v>
      </c>
      <c r="BG1121" s="228">
        <f>IF(N1121="zákl. přenesená",J1121,0)</f>
        <v>0</v>
      </c>
      <c r="BH1121" s="228">
        <f>IF(N1121="sníž. přenesená",J1121,0)</f>
        <v>0</v>
      </c>
      <c r="BI1121" s="228">
        <f>IF(N1121="nulová",J1121,0)</f>
        <v>0</v>
      </c>
      <c r="BJ1121" s="17" t="s">
        <v>147</v>
      </c>
      <c r="BK1121" s="228">
        <f>ROUND(I1121*H1121,2)</f>
        <v>0</v>
      </c>
      <c r="BL1121" s="17" t="s">
        <v>146</v>
      </c>
      <c r="BM1121" s="227" t="s">
        <v>1438</v>
      </c>
    </row>
    <row r="1122" s="13" customFormat="1">
      <c r="A1122" s="13"/>
      <c r="B1122" s="229"/>
      <c r="C1122" s="230"/>
      <c r="D1122" s="231" t="s">
        <v>149</v>
      </c>
      <c r="E1122" s="232" t="s">
        <v>1</v>
      </c>
      <c r="F1122" s="233" t="s">
        <v>228</v>
      </c>
      <c r="G1122" s="230"/>
      <c r="H1122" s="232" t="s">
        <v>1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9" t="s">
        <v>149</v>
      </c>
      <c r="AU1122" s="239" t="s">
        <v>147</v>
      </c>
      <c r="AV1122" s="13" t="s">
        <v>81</v>
      </c>
      <c r="AW1122" s="13" t="s">
        <v>30</v>
      </c>
      <c r="AX1122" s="13" t="s">
        <v>73</v>
      </c>
      <c r="AY1122" s="239" t="s">
        <v>139</v>
      </c>
    </row>
    <row r="1123" s="14" customFormat="1">
      <c r="A1123" s="14"/>
      <c r="B1123" s="240"/>
      <c r="C1123" s="241"/>
      <c r="D1123" s="231" t="s">
        <v>149</v>
      </c>
      <c r="E1123" s="242" t="s">
        <v>1</v>
      </c>
      <c r="F1123" s="243" t="s">
        <v>81</v>
      </c>
      <c r="G1123" s="241"/>
      <c r="H1123" s="244">
        <v>1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149</v>
      </c>
      <c r="AU1123" s="250" t="s">
        <v>147</v>
      </c>
      <c r="AV1123" s="14" t="s">
        <v>147</v>
      </c>
      <c r="AW1123" s="14" t="s">
        <v>30</v>
      </c>
      <c r="AX1123" s="14" t="s">
        <v>81</v>
      </c>
      <c r="AY1123" s="250" t="s">
        <v>139</v>
      </c>
    </row>
    <row r="1124" s="2" customFormat="1" ht="37.8" customHeight="1">
      <c r="A1124" s="38"/>
      <c r="B1124" s="39"/>
      <c r="C1124" s="215" t="s">
        <v>1439</v>
      </c>
      <c r="D1124" s="215" t="s">
        <v>142</v>
      </c>
      <c r="E1124" s="216" t="s">
        <v>1440</v>
      </c>
      <c r="F1124" s="217" t="s">
        <v>1441</v>
      </c>
      <c r="G1124" s="218" t="s">
        <v>174</v>
      </c>
      <c r="H1124" s="219">
        <v>3</v>
      </c>
      <c r="I1124" s="220"/>
      <c r="J1124" s="221">
        <f>ROUND(I1124*H1124,2)</f>
        <v>0</v>
      </c>
      <c r="K1124" s="222"/>
      <c r="L1124" s="44"/>
      <c r="M1124" s="223" t="s">
        <v>1</v>
      </c>
      <c r="N1124" s="224" t="s">
        <v>39</v>
      </c>
      <c r="O1124" s="91"/>
      <c r="P1124" s="225">
        <f>O1124*H1124</f>
        <v>0</v>
      </c>
      <c r="Q1124" s="225">
        <v>0</v>
      </c>
      <c r="R1124" s="225">
        <f>Q1124*H1124</f>
        <v>0</v>
      </c>
      <c r="S1124" s="225">
        <v>0.0095399999999999999</v>
      </c>
      <c r="T1124" s="226">
        <f>S1124*H1124</f>
        <v>0.02862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27" t="s">
        <v>256</v>
      </c>
      <c r="AT1124" s="227" t="s">
        <v>142</v>
      </c>
      <c r="AU1124" s="227" t="s">
        <v>147</v>
      </c>
      <c r="AY1124" s="17" t="s">
        <v>139</v>
      </c>
      <c r="BE1124" s="228">
        <f>IF(N1124="základní",J1124,0)</f>
        <v>0</v>
      </c>
      <c r="BF1124" s="228">
        <f>IF(N1124="snížená",J1124,0)</f>
        <v>0</v>
      </c>
      <c r="BG1124" s="228">
        <f>IF(N1124="zákl. přenesená",J1124,0)</f>
        <v>0</v>
      </c>
      <c r="BH1124" s="228">
        <f>IF(N1124="sníž. přenesená",J1124,0)</f>
        <v>0</v>
      </c>
      <c r="BI1124" s="228">
        <f>IF(N1124="nulová",J1124,0)</f>
        <v>0</v>
      </c>
      <c r="BJ1124" s="17" t="s">
        <v>147</v>
      </c>
      <c r="BK1124" s="228">
        <f>ROUND(I1124*H1124,2)</f>
        <v>0</v>
      </c>
      <c r="BL1124" s="17" t="s">
        <v>256</v>
      </c>
      <c r="BM1124" s="227" t="s">
        <v>1442</v>
      </c>
    </row>
    <row r="1125" s="13" customFormat="1">
      <c r="A1125" s="13"/>
      <c r="B1125" s="229"/>
      <c r="C1125" s="230"/>
      <c r="D1125" s="231" t="s">
        <v>149</v>
      </c>
      <c r="E1125" s="232" t="s">
        <v>1</v>
      </c>
      <c r="F1125" s="233" t="s">
        <v>228</v>
      </c>
      <c r="G1125" s="230"/>
      <c r="H1125" s="232" t="s">
        <v>1</v>
      </c>
      <c r="I1125" s="234"/>
      <c r="J1125" s="230"/>
      <c r="K1125" s="230"/>
      <c r="L1125" s="235"/>
      <c r="M1125" s="236"/>
      <c r="N1125" s="237"/>
      <c r="O1125" s="237"/>
      <c r="P1125" s="237"/>
      <c r="Q1125" s="237"/>
      <c r="R1125" s="237"/>
      <c r="S1125" s="237"/>
      <c r="T1125" s="23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9" t="s">
        <v>149</v>
      </c>
      <c r="AU1125" s="239" t="s">
        <v>147</v>
      </c>
      <c r="AV1125" s="13" t="s">
        <v>81</v>
      </c>
      <c r="AW1125" s="13" t="s">
        <v>30</v>
      </c>
      <c r="AX1125" s="13" t="s">
        <v>73</v>
      </c>
      <c r="AY1125" s="239" t="s">
        <v>139</v>
      </c>
    </row>
    <row r="1126" s="14" customFormat="1">
      <c r="A1126" s="14"/>
      <c r="B1126" s="240"/>
      <c r="C1126" s="241"/>
      <c r="D1126" s="231" t="s">
        <v>149</v>
      </c>
      <c r="E1126" s="242" t="s">
        <v>1</v>
      </c>
      <c r="F1126" s="243" t="s">
        <v>140</v>
      </c>
      <c r="G1126" s="241"/>
      <c r="H1126" s="244">
        <v>3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149</v>
      </c>
      <c r="AU1126" s="250" t="s">
        <v>147</v>
      </c>
      <c r="AV1126" s="14" t="s">
        <v>147</v>
      </c>
      <c r="AW1126" s="14" t="s">
        <v>30</v>
      </c>
      <c r="AX1126" s="14" t="s">
        <v>81</v>
      </c>
      <c r="AY1126" s="250" t="s">
        <v>139</v>
      </c>
    </row>
    <row r="1127" s="2" customFormat="1" ht="24.15" customHeight="1">
      <c r="A1127" s="38"/>
      <c r="B1127" s="39"/>
      <c r="C1127" s="215" t="s">
        <v>1443</v>
      </c>
      <c r="D1127" s="215" t="s">
        <v>142</v>
      </c>
      <c r="E1127" s="216" t="s">
        <v>1444</v>
      </c>
      <c r="F1127" s="217" t="s">
        <v>1445</v>
      </c>
      <c r="G1127" s="218" t="s">
        <v>145</v>
      </c>
      <c r="H1127" s="219">
        <v>0.01</v>
      </c>
      <c r="I1127" s="220"/>
      <c r="J1127" s="221">
        <f>ROUND(I1127*H1127,2)</f>
        <v>0</v>
      </c>
      <c r="K1127" s="222"/>
      <c r="L1127" s="44"/>
      <c r="M1127" s="223" t="s">
        <v>1</v>
      </c>
      <c r="N1127" s="224" t="s">
        <v>39</v>
      </c>
      <c r="O1127" s="91"/>
      <c r="P1127" s="225">
        <f>O1127*H1127</f>
        <v>0</v>
      </c>
      <c r="Q1127" s="225">
        <v>0</v>
      </c>
      <c r="R1127" s="225">
        <f>Q1127*H1127</f>
        <v>0</v>
      </c>
      <c r="S1127" s="225">
        <v>0</v>
      </c>
      <c r="T1127" s="226">
        <f>S1127*H1127</f>
        <v>0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227" t="s">
        <v>256</v>
      </c>
      <c r="AT1127" s="227" t="s">
        <v>142</v>
      </c>
      <c r="AU1127" s="227" t="s">
        <v>147</v>
      </c>
      <c r="AY1127" s="17" t="s">
        <v>139</v>
      </c>
      <c r="BE1127" s="228">
        <f>IF(N1127="základní",J1127,0)</f>
        <v>0</v>
      </c>
      <c r="BF1127" s="228">
        <f>IF(N1127="snížená",J1127,0)</f>
        <v>0</v>
      </c>
      <c r="BG1127" s="228">
        <f>IF(N1127="zákl. přenesená",J1127,0)</f>
        <v>0</v>
      </c>
      <c r="BH1127" s="228">
        <f>IF(N1127="sníž. přenesená",J1127,0)</f>
        <v>0</v>
      </c>
      <c r="BI1127" s="228">
        <f>IF(N1127="nulová",J1127,0)</f>
        <v>0</v>
      </c>
      <c r="BJ1127" s="17" t="s">
        <v>147</v>
      </c>
      <c r="BK1127" s="228">
        <f>ROUND(I1127*H1127,2)</f>
        <v>0</v>
      </c>
      <c r="BL1127" s="17" t="s">
        <v>256</v>
      </c>
      <c r="BM1127" s="227" t="s">
        <v>1446</v>
      </c>
    </row>
    <row r="1128" s="14" customFormat="1">
      <c r="A1128" s="14"/>
      <c r="B1128" s="240"/>
      <c r="C1128" s="241"/>
      <c r="D1128" s="231" t="s">
        <v>149</v>
      </c>
      <c r="E1128" s="242" t="s">
        <v>1</v>
      </c>
      <c r="F1128" s="243" t="s">
        <v>6</v>
      </c>
      <c r="G1128" s="241"/>
      <c r="H1128" s="244">
        <v>0.01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149</v>
      </c>
      <c r="AU1128" s="250" t="s">
        <v>147</v>
      </c>
      <c r="AV1128" s="14" t="s">
        <v>147</v>
      </c>
      <c r="AW1128" s="14" t="s">
        <v>30</v>
      </c>
      <c r="AX1128" s="14" t="s">
        <v>81</v>
      </c>
      <c r="AY1128" s="250" t="s">
        <v>139</v>
      </c>
    </row>
    <row r="1129" s="2" customFormat="1" ht="33" customHeight="1">
      <c r="A1129" s="38"/>
      <c r="B1129" s="39"/>
      <c r="C1129" s="215" t="s">
        <v>1447</v>
      </c>
      <c r="D1129" s="215" t="s">
        <v>142</v>
      </c>
      <c r="E1129" s="216" t="s">
        <v>1448</v>
      </c>
      <c r="F1129" s="217" t="s">
        <v>1449</v>
      </c>
      <c r="G1129" s="218" t="s">
        <v>145</v>
      </c>
      <c r="H1129" s="219">
        <v>0.02</v>
      </c>
      <c r="I1129" s="220"/>
      <c r="J1129" s="221">
        <f>ROUND(I1129*H1129,2)</f>
        <v>0</v>
      </c>
      <c r="K1129" s="222"/>
      <c r="L1129" s="44"/>
      <c r="M1129" s="223" t="s">
        <v>1</v>
      </c>
      <c r="N1129" s="224" t="s">
        <v>39</v>
      </c>
      <c r="O1129" s="91"/>
      <c r="P1129" s="225">
        <f>O1129*H1129</f>
        <v>0</v>
      </c>
      <c r="Q1129" s="225">
        <v>0</v>
      </c>
      <c r="R1129" s="225">
        <f>Q1129*H1129</f>
        <v>0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256</v>
      </c>
      <c r="AT1129" s="227" t="s">
        <v>142</v>
      </c>
      <c r="AU1129" s="227" t="s">
        <v>147</v>
      </c>
      <c r="AY1129" s="17" t="s">
        <v>139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147</v>
      </c>
      <c r="BK1129" s="228">
        <f>ROUND(I1129*H1129,2)</f>
        <v>0</v>
      </c>
      <c r="BL1129" s="17" t="s">
        <v>256</v>
      </c>
      <c r="BM1129" s="227" t="s">
        <v>1450</v>
      </c>
    </row>
    <row r="1130" s="14" customFormat="1">
      <c r="A1130" s="14"/>
      <c r="B1130" s="240"/>
      <c r="C1130" s="241"/>
      <c r="D1130" s="231" t="s">
        <v>149</v>
      </c>
      <c r="E1130" s="242" t="s">
        <v>1</v>
      </c>
      <c r="F1130" s="243" t="s">
        <v>6</v>
      </c>
      <c r="G1130" s="241"/>
      <c r="H1130" s="244">
        <v>0.01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0" t="s">
        <v>149</v>
      </c>
      <c r="AU1130" s="250" t="s">
        <v>147</v>
      </c>
      <c r="AV1130" s="14" t="s">
        <v>147</v>
      </c>
      <c r="AW1130" s="14" t="s">
        <v>30</v>
      </c>
      <c r="AX1130" s="14" t="s">
        <v>81</v>
      </c>
      <c r="AY1130" s="250" t="s">
        <v>139</v>
      </c>
    </row>
    <row r="1131" s="14" customFormat="1">
      <c r="A1131" s="14"/>
      <c r="B1131" s="240"/>
      <c r="C1131" s="241"/>
      <c r="D1131" s="231" t="s">
        <v>149</v>
      </c>
      <c r="E1131" s="241"/>
      <c r="F1131" s="243" t="s">
        <v>1419</v>
      </c>
      <c r="G1131" s="241"/>
      <c r="H1131" s="244">
        <v>0.02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149</v>
      </c>
      <c r="AU1131" s="250" t="s">
        <v>147</v>
      </c>
      <c r="AV1131" s="14" t="s">
        <v>147</v>
      </c>
      <c r="AW1131" s="14" t="s">
        <v>4</v>
      </c>
      <c r="AX1131" s="14" t="s">
        <v>81</v>
      </c>
      <c r="AY1131" s="250" t="s">
        <v>139</v>
      </c>
    </row>
    <row r="1132" s="12" customFormat="1" ht="22.8" customHeight="1">
      <c r="A1132" s="12"/>
      <c r="B1132" s="199"/>
      <c r="C1132" s="200"/>
      <c r="D1132" s="201" t="s">
        <v>72</v>
      </c>
      <c r="E1132" s="213" t="s">
        <v>1451</v>
      </c>
      <c r="F1132" s="213" t="s">
        <v>1452</v>
      </c>
      <c r="G1132" s="200"/>
      <c r="H1132" s="200"/>
      <c r="I1132" s="203"/>
      <c r="J1132" s="214">
        <f>BK1132</f>
        <v>0</v>
      </c>
      <c r="K1132" s="200"/>
      <c r="L1132" s="205"/>
      <c r="M1132" s="206"/>
      <c r="N1132" s="207"/>
      <c r="O1132" s="207"/>
      <c r="P1132" s="208">
        <f>SUM(P1133:P1180)</f>
        <v>0</v>
      </c>
      <c r="Q1132" s="207"/>
      <c r="R1132" s="208">
        <f>SUM(R1133:R1180)</f>
        <v>0.10156999999999999</v>
      </c>
      <c r="S1132" s="207"/>
      <c r="T1132" s="209">
        <f>SUM(T1133:T1180)</f>
        <v>0.53800000000000003</v>
      </c>
      <c r="U1132" s="12"/>
      <c r="V1132" s="12"/>
      <c r="W1132" s="12"/>
      <c r="X1132" s="12"/>
      <c r="Y1132" s="12"/>
      <c r="Z1132" s="12"/>
      <c r="AA1132" s="12"/>
      <c r="AB1132" s="12"/>
      <c r="AC1132" s="12"/>
      <c r="AD1132" s="12"/>
      <c r="AE1132" s="12"/>
      <c r="AR1132" s="210" t="s">
        <v>147</v>
      </c>
      <c r="AT1132" s="211" t="s">
        <v>72</v>
      </c>
      <c r="AU1132" s="211" t="s">
        <v>81</v>
      </c>
      <c r="AY1132" s="210" t="s">
        <v>139</v>
      </c>
      <c r="BK1132" s="212">
        <f>SUM(BK1133:BK1180)</f>
        <v>0</v>
      </c>
    </row>
    <row r="1133" s="2" customFormat="1" ht="16.5" customHeight="1">
      <c r="A1133" s="38"/>
      <c r="B1133" s="39"/>
      <c r="C1133" s="215" t="s">
        <v>1453</v>
      </c>
      <c r="D1133" s="215" t="s">
        <v>142</v>
      </c>
      <c r="E1133" s="216" t="s">
        <v>1454</v>
      </c>
      <c r="F1133" s="217" t="s">
        <v>1455</v>
      </c>
      <c r="G1133" s="218" t="s">
        <v>160</v>
      </c>
      <c r="H1133" s="219">
        <v>6</v>
      </c>
      <c r="I1133" s="220"/>
      <c r="J1133" s="221">
        <f>ROUND(I1133*H1133,2)</f>
        <v>0</v>
      </c>
      <c r="K1133" s="222"/>
      <c r="L1133" s="44"/>
      <c r="M1133" s="223" t="s">
        <v>1</v>
      </c>
      <c r="N1133" s="224" t="s">
        <v>39</v>
      </c>
      <c r="O1133" s="91"/>
      <c r="P1133" s="225">
        <f>O1133*H1133</f>
        <v>0</v>
      </c>
      <c r="Q1133" s="225">
        <v>0</v>
      </c>
      <c r="R1133" s="225">
        <f>Q1133*H1133</f>
        <v>0</v>
      </c>
      <c r="S1133" s="225">
        <v>0.001</v>
      </c>
      <c r="T1133" s="226">
        <f>S1133*H1133</f>
        <v>0.0060000000000000001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27" t="s">
        <v>256</v>
      </c>
      <c r="AT1133" s="227" t="s">
        <v>142</v>
      </c>
      <c r="AU1133" s="227" t="s">
        <v>147</v>
      </c>
      <c r="AY1133" s="17" t="s">
        <v>139</v>
      </c>
      <c r="BE1133" s="228">
        <f>IF(N1133="základní",J1133,0)</f>
        <v>0</v>
      </c>
      <c r="BF1133" s="228">
        <f>IF(N1133="snížená",J1133,0)</f>
        <v>0</v>
      </c>
      <c r="BG1133" s="228">
        <f>IF(N1133="zákl. přenesená",J1133,0)</f>
        <v>0</v>
      </c>
      <c r="BH1133" s="228">
        <f>IF(N1133="sníž. přenesená",J1133,0)</f>
        <v>0</v>
      </c>
      <c r="BI1133" s="228">
        <f>IF(N1133="nulová",J1133,0)</f>
        <v>0</v>
      </c>
      <c r="BJ1133" s="17" t="s">
        <v>147</v>
      </c>
      <c r="BK1133" s="228">
        <f>ROUND(I1133*H1133,2)</f>
        <v>0</v>
      </c>
      <c r="BL1133" s="17" t="s">
        <v>256</v>
      </c>
      <c r="BM1133" s="227" t="s">
        <v>1456</v>
      </c>
    </row>
    <row r="1134" s="14" customFormat="1">
      <c r="A1134" s="14"/>
      <c r="B1134" s="240"/>
      <c r="C1134" s="241"/>
      <c r="D1134" s="231" t="s">
        <v>149</v>
      </c>
      <c r="E1134" s="242" t="s">
        <v>1</v>
      </c>
      <c r="F1134" s="243" t="s">
        <v>176</v>
      </c>
      <c r="G1134" s="241"/>
      <c r="H1134" s="244">
        <v>6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149</v>
      </c>
      <c r="AU1134" s="250" t="s">
        <v>147</v>
      </c>
      <c r="AV1134" s="14" t="s">
        <v>147</v>
      </c>
      <c r="AW1134" s="14" t="s">
        <v>30</v>
      </c>
      <c r="AX1134" s="14" t="s">
        <v>81</v>
      </c>
      <c r="AY1134" s="250" t="s">
        <v>139</v>
      </c>
    </row>
    <row r="1135" s="2" customFormat="1" ht="16.5" customHeight="1">
      <c r="A1135" s="38"/>
      <c r="B1135" s="39"/>
      <c r="C1135" s="215" t="s">
        <v>1457</v>
      </c>
      <c r="D1135" s="215" t="s">
        <v>142</v>
      </c>
      <c r="E1135" s="216" t="s">
        <v>1458</v>
      </c>
      <c r="F1135" s="217" t="s">
        <v>1459</v>
      </c>
      <c r="G1135" s="218" t="s">
        <v>160</v>
      </c>
      <c r="H1135" s="219">
        <v>1</v>
      </c>
      <c r="I1135" s="220"/>
      <c r="J1135" s="221">
        <f>ROUND(I1135*H1135,2)</f>
        <v>0</v>
      </c>
      <c r="K1135" s="222"/>
      <c r="L1135" s="44"/>
      <c r="M1135" s="223" t="s">
        <v>1</v>
      </c>
      <c r="N1135" s="224" t="s">
        <v>39</v>
      </c>
      <c r="O1135" s="91"/>
      <c r="P1135" s="225">
        <f>O1135*H1135</f>
        <v>0</v>
      </c>
      <c r="Q1135" s="225">
        <v>0</v>
      </c>
      <c r="R1135" s="225">
        <f>Q1135*H1135</f>
        <v>0</v>
      </c>
      <c r="S1135" s="225">
        <v>0.0030000000000000001</v>
      </c>
      <c r="T1135" s="226">
        <f>S1135*H1135</f>
        <v>0.0030000000000000001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256</v>
      </c>
      <c r="AT1135" s="227" t="s">
        <v>142</v>
      </c>
      <c r="AU1135" s="227" t="s">
        <v>147</v>
      </c>
      <c r="AY1135" s="17" t="s">
        <v>139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147</v>
      </c>
      <c r="BK1135" s="228">
        <f>ROUND(I1135*H1135,2)</f>
        <v>0</v>
      </c>
      <c r="BL1135" s="17" t="s">
        <v>256</v>
      </c>
      <c r="BM1135" s="227" t="s">
        <v>1460</v>
      </c>
    </row>
    <row r="1136" s="2" customFormat="1" ht="24.15" customHeight="1">
      <c r="A1136" s="38"/>
      <c r="B1136" s="39"/>
      <c r="C1136" s="215" t="s">
        <v>1461</v>
      </c>
      <c r="D1136" s="215" t="s">
        <v>142</v>
      </c>
      <c r="E1136" s="216" t="s">
        <v>1462</v>
      </c>
      <c r="F1136" s="217" t="s">
        <v>1463</v>
      </c>
      <c r="G1136" s="218" t="s">
        <v>160</v>
      </c>
      <c r="H1136" s="219">
        <v>1</v>
      </c>
      <c r="I1136" s="220"/>
      <c r="J1136" s="221">
        <f>ROUND(I1136*H1136,2)</f>
        <v>0</v>
      </c>
      <c r="K1136" s="222"/>
      <c r="L1136" s="44"/>
      <c r="M1136" s="223" t="s">
        <v>1</v>
      </c>
      <c r="N1136" s="224" t="s">
        <v>39</v>
      </c>
      <c r="O1136" s="91"/>
      <c r="P1136" s="225">
        <f>O1136*H1136</f>
        <v>0</v>
      </c>
      <c r="Q1136" s="225">
        <v>0</v>
      </c>
      <c r="R1136" s="225">
        <f>Q1136*H1136</f>
        <v>0</v>
      </c>
      <c r="S1136" s="225">
        <v>0</v>
      </c>
      <c r="T1136" s="226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27" t="s">
        <v>256</v>
      </c>
      <c r="AT1136" s="227" t="s">
        <v>142</v>
      </c>
      <c r="AU1136" s="227" t="s">
        <v>147</v>
      </c>
      <c r="AY1136" s="17" t="s">
        <v>139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17" t="s">
        <v>147</v>
      </c>
      <c r="BK1136" s="228">
        <f>ROUND(I1136*H1136,2)</f>
        <v>0</v>
      </c>
      <c r="BL1136" s="17" t="s">
        <v>256</v>
      </c>
      <c r="BM1136" s="227" t="s">
        <v>1464</v>
      </c>
    </row>
    <row r="1137" s="13" customFormat="1">
      <c r="A1137" s="13"/>
      <c r="B1137" s="229"/>
      <c r="C1137" s="230"/>
      <c r="D1137" s="231" t="s">
        <v>149</v>
      </c>
      <c r="E1137" s="232" t="s">
        <v>1</v>
      </c>
      <c r="F1137" s="233" t="s">
        <v>1465</v>
      </c>
      <c r="G1137" s="230"/>
      <c r="H1137" s="232" t="s">
        <v>1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9" t="s">
        <v>149</v>
      </c>
      <c r="AU1137" s="239" t="s">
        <v>147</v>
      </c>
      <c r="AV1137" s="13" t="s">
        <v>81</v>
      </c>
      <c r="AW1137" s="13" t="s">
        <v>30</v>
      </c>
      <c r="AX1137" s="13" t="s">
        <v>73</v>
      </c>
      <c r="AY1137" s="239" t="s">
        <v>139</v>
      </c>
    </row>
    <row r="1138" s="14" customFormat="1">
      <c r="A1138" s="14"/>
      <c r="B1138" s="240"/>
      <c r="C1138" s="241"/>
      <c r="D1138" s="231" t="s">
        <v>149</v>
      </c>
      <c r="E1138" s="242" t="s">
        <v>1</v>
      </c>
      <c r="F1138" s="243" t="s">
        <v>81</v>
      </c>
      <c r="G1138" s="241"/>
      <c r="H1138" s="244">
        <v>1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0" t="s">
        <v>149</v>
      </c>
      <c r="AU1138" s="250" t="s">
        <v>147</v>
      </c>
      <c r="AV1138" s="14" t="s">
        <v>147</v>
      </c>
      <c r="AW1138" s="14" t="s">
        <v>30</v>
      </c>
      <c r="AX1138" s="14" t="s">
        <v>81</v>
      </c>
      <c r="AY1138" s="250" t="s">
        <v>139</v>
      </c>
    </row>
    <row r="1139" s="2" customFormat="1" ht="21.75" customHeight="1">
      <c r="A1139" s="38"/>
      <c r="B1139" s="39"/>
      <c r="C1139" s="215" t="s">
        <v>1466</v>
      </c>
      <c r="D1139" s="215" t="s">
        <v>142</v>
      </c>
      <c r="E1139" s="216" t="s">
        <v>1467</v>
      </c>
      <c r="F1139" s="217" t="s">
        <v>1468</v>
      </c>
      <c r="G1139" s="218" t="s">
        <v>160</v>
      </c>
      <c r="H1139" s="219">
        <v>4</v>
      </c>
      <c r="I1139" s="220"/>
      <c r="J1139" s="221">
        <f>ROUND(I1139*H1139,2)</f>
        <v>0</v>
      </c>
      <c r="K1139" s="222"/>
      <c r="L1139" s="44"/>
      <c r="M1139" s="223" t="s">
        <v>1</v>
      </c>
      <c r="N1139" s="224" t="s">
        <v>39</v>
      </c>
      <c r="O1139" s="91"/>
      <c r="P1139" s="225">
        <f>O1139*H1139</f>
        <v>0</v>
      </c>
      <c r="Q1139" s="225">
        <v>0</v>
      </c>
      <c r="R1139" s="225">
        <f>Q1139*H1139</f>
        <v>0</v>
      </c>
      <c r="S1139" s="225">
        <v>0</v>
      </c>
      <c r="T1139" s="226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27" t="s">
        <v>256</v>
      </c>
      <c r="AT1139" s="227" t="s">
        <v>142</v>
      </c>
      <c r="AU1139" s="227" t="s">
        <v>147</v>
      </c>
      <c r="AY1139" s="17" t="s">
        <v>139</v>
      </c>
      <c r="BE1139" s="228">
        <f>IF(N1139="základní",J1139,0)</f>
        <v>0</v>
      </c>
      <c r="BF1139" s="228">
        <f>IF(N1139="snížená",J1139,0)</f>
        <v>0</v>
      </c>
      <c r="BG1139" s="228">
        <f>IF(N1139="zákl. přenesená",J1139,0)</f>
        <v>0</v>
      </c>
      <c r="BH1139" s="228">
        <f>IF(N1139="sníž. přenesená",J1139,0)</f>
        <v>0</v>
      </c>
      <c r="BI1139" s="228">
        <f>IF(N1139="nulová",J1139,0)</f>
        <v>0</v>
      </c>
      <c r="BJ1139" s="17" t="s">
        <v>147</v>
      </c>
      <c r="BK1139" s="228">
        <f>ROUND(I1139*H1139,2)</f>
        <v>0</v>
      </c>
      <c r="BL1139" s="17" t="s">
        <v>256</v>
      </c>
      <c r="BM1139" s="227" t="s">
        <v>1469</v>
      </c>
    </row>
    <row r="1140" s="13" customFormat="1">
      <c r="A1140" s="13"/>
      <c r="B1140" s="229"/>
      <c r="C1140" s="230"/>
      <c r="D1140" s="231" t="s">
        <v>149</v>
      </c>
      <c r="E1140" s="232" t="s">
        <v>1</v>
      </c>
      <c r="F1140" s="233" t="s">
        <v>1470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149</v>
      </c>
      <c r="AU1140" s="239" t="s">
        <v>147</v>
      </c>
      <c r="AV1140" s="13" t="s">
        <v>81</v>
      </c>
      <c r="AW1140" s="13" t="s">
        <v>30</v>
      </c>
      <c r="AX1140" s="13" t="s">
        <v>73</v>
      </c>
      <c r="AY1140" s="239" t="s">
        <v>139</v>
      </c>
    </row>
    <row r="1141" s="14" customFormat="1">
      <c r="A1141" s="14"/>
      <c r="B1141" s="240"/>
      <c r="C1141" s="241"/>
      <c r="D1141" s="231" t="s">
        <v>149</v>
      </c>
      <c r="E1141" s="242" t="s">
        <v>1</v>
      </c>
      <c r="F1141" s="243" t="s">
        <v>146</v>
      </c>
      <c r="G1141" s="241"/>
      <c r="H1141" s="244">
        <v>4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149</v>
      </c>
      <c r="AU1141" s="250" t="s">
        <v>147</v>
      </c>
      <c r="AV1141" s="14" t="s">
        <v>147</v>
      </c>
      <c r="AW1141" s="14" t="s">
        <v>30</v>
      </c>
      <c r="AX1141" s="14" t="s">
        <v>81</v>
      </c>
      <c r="AY1141" s="250" t="s">
        <v>139</v>
      </c>
    </row>
    <row r="1142" s="2" customFormat="1" ht="16.5" customHeight="1">
      <c r="A1142" s="38"/>
      <c r="B1142" s="39"/>
      <c r="C1142" s="251" t="s">
        <v>1471</v>
      </c>
      <c r="D1142" s="251" t="s">
        <v>152</v>
      </c>
      <c r="E1142" s="252" t="s">
        <v>1472</v>
      </c>
      <c r="F1142" s="253" t="s">
        <v>1473</v>
      </c>
      <c r="G1142" s="254" t="s">
        <v>160</v>
      </c>
      <c r="H1142" s="255">
        <v>4</v>
      </c>
      <c r="I1142" s="256"/>
      <c r="J1142" s="257">
        <f>ROUND(I1142*H1142,2)</f>
        <v>0</v>
      </c>
      <c r="K1142" s="258"/>
      <c r="L1142" s="259"/>
      <c r="M1142" s="260" t="s">
        <v>1</v>
      </c>
      <c r="N1142" s="261" t="s">
        <v>39</v>
      </c>
      <c r="O1142" s="91"/>
      <c r="P1142" s="225">
        <f>O1142*H1142</f>
        <v>0</v>
      </c>
      <c r="Q1142" s="225">
        <v>0</v>
      </c>
      <c r="R1142" s="225">
        <f>Q1142*H1142</f>
        <v>0</v>
      </c>
      <c r="S1142" s="225">
        <v>0</v>
      </c>
      <c r="T1142" s="226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27" t="s">
        <v>333</v>
      </c>
      <c r="AT1142" s="227" t="s">
        <v>152</v>
      </c>
      <c r="AU1142" s="227" t="s">
        <v>147</v>
      </c>
      <c r="AY1142" s="17" t="s">
        <v>139</v>
      </c>
      <c r="BE1142" s="228">
        <f>IF(N1142="základní",J1142,0)</f>
        <v>0</v>
      </c>
      <c r="BF1142" s="228">
        <f>IF(N1142="snížená",J1142,0)</f>
        <v>0</v>
      </c>
      <c r="BG1142" s="228">
        <f>IF(N1142="zákl. přenesená",J1142,0)</f>
        <v>0</v>
      </c>
      <c r="BH1142" s="228">
        <f>IF(N1142="sníž. přenesená",J1142,0)</f>
        <v>0</v>
      </c>
      <c r="BI1142" s="228">
        <f>IF(N1142="nulová",J1142,0)</f>
        <v>0</v>
      </c>
      <c r="BJ1142" s="17" t="s">
        <v>147</v>
      </c>
      <c r="BK1142" s="228">
        <f>ROUND(I1142*H1142,2)</f>
        <v>0</v>
      </c>
      <c r="BL1142" s="17" t="s">
        <v>256</v>
      </c>
      <c r="BM1142" s="227" t="s">
        <v>1474</v>
      </c>
    </row>
    <row r="1143" s="14" customFormat="1">
      <c r="A1143" s="14"/>
      <c r="B1143" s="240"/>
      <c r="C1143" s="241"/>
      <c r="D1143" s="231" t="s">
        <v>149</v>
      </c>
      <c r="E1143" s="242" t="s">
        <v>1</v>
      </c>
      <c r="F1143" s="243" t="s">
        <v>146</v>
      </c>
      <c r="G1143" s="241"/>
      <c r="H1143" s="244">
        <v>4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149</v>
      </c>
      <c r="AU1143" s="250" t="s">
        <v>147</v>
      </c>
      <c r="AV1143" s="14" t="s">
        <v>147</v>
      </c>
      <c r="AW1143" s="14" t="s">
        <v>30</v>
      </c>
      <c r="AX1143" s="14" t="s">
        <v>81</v>
      </c>
      <c r="AY1143" s="250" t="s">
        <v>139</v>
      </c>
    </row>
    <row r="1144" s="2" customFormat="1" ht="24.15" customHeight="1">
      <c r="A1144" s="38"/>
      <c r="B1144" s="39"/>
      <c r="C1144" s="215" t="s">
        <v>1475</v>
      </c>
      <c r="D1144" s="215" t="s">
        <v>142</v>
      </c>
      <c r="E1144" s="216" t="s">
        <v>1476</v>
      </c>
      <c r="F1144" s="217" t="s">
        <v>1477</v>
      </c>
      <c r="G1144" s="218" t="s">
        <v>160</v>
      </c>
      <c r="H1144" s="219">
        <v>2</v>
      </c>
      <c r="I1144" s="220"/>
      <c r="J1144" s="221">
        <f>ROUND(I1144*H1144,2)</f>
        <v>0</v>
      </c>
      <c r="K1144" s="222"/>
      <c r="L1144" s="44"/>
      <c r="M1144" s="223" t="s">
        <v>1</v>
      </c>
      <c r="N1144" s="224" t="s">
        <v>39</v>
      </c>
      <c r="O1144" s="91"/>
      <c r="P1144" s="225">
        <f>O1144*H1144</f>
        <v>0</v>
      </c>
      <c r="Q1144" s="225">
        <v>0</v>
      </c>
      <c r="R1144" s="225">
        <f>Q1144*H1144</f>
        <v>0</v>
      </c>
      <c r="S1144" s="225">
        <v>0</v>
      </c>
      <c r="T1144" s="226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27" t="s">
        <v>256</v>
      </c>
      <c r="AT1144" s="227" t="s">
        <v>142</v>
      </c>
      <c r="AU1144" s="227" t="s">
        <v>147</v>
      </c>
      <c r="AY1144" s="17" t="s">
        <v>139</v>
      </c>
      <c r="BE1144" s="228">
        <f>IF(N1144="základní",J1144,0)</f>
        <v>0</v>
      </c>
      <c r="BF1144" s="228">
        <f>IF(N1144="snížená",J1144,0)</f>
        <v>0</v>
      </c>
      <c r="BG1144" s="228">
        <f>IF(N1144="zákl. přenesená",J1144,0)</f>
        <v>0</v>
      </c>
      <c r="BH1144" s="228">
        <f>IF(N1144="sníž. přenesená",J1144,0)</f>
        <v>0</v>
      </c>
      <c r="BI1144" s="228">
        <f>IF(N1144="nulová",J1144,0)</f>
        <v>0</v>
      </c>
      <c r="BJ1144" s="17" t="s">
        <v>147</v>
      </c>
      <c r="BK1144" s="228">
        <f>ROUND(I1144*H1144,2)</f>
        <v>0</v>
      </c>
      <c r="BL1144" s="17" t="s">
        <v>256</v>
      </c>
      <c r="BM1144" s="227" t="s">
        <v>1478</v>
      </c>
    </row>
    <row r="1145" s="13" customFormat="1">
      <c r="A1145" s="13"/>
      <c r="B1145" s="229"/>
      <c r="C1145" s="230"/>
      <c r="D1145" s="231" t="s">
        <v>149</v>
      </c>
      <c r="E1145" s="232" t="s">
        <v>1</v>
      </c>
      <c r="F1145" s="233" t="s">
        <v>283</v>
      </c>
      <c r="G1145" s="230"/>
      <c r="H1145" s="232" t="s">
        <v>1</v>
      </c>
      <c r="I1145" s="234"/>
      <c r="J1145" s="230"/>
      <c r="K1145" s="230"/>
      <c r="L1145" s="235"/>
      <c r="M1145" s="236"/>
      <c r="N1145" s="237"/>
      <c r="O1145" s="237"/>
      <c r="P1145" s="237"/>
      <c r="Q1145" s="237"/>
      <c r="R1145" s="237"/>
      <c r="S1145" s="237"/>
      <c r="T1145" s="238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9" t="s">
        <v>149</v>
      </c>
      <c r="AU1145" s="239" t="s">
        <v>147</v>
      </c>
      <c r="AV1145" s="13" t="s">
        <v>81</v>
      </c>
      <c r="AW1145" s="13" t="s">
        <v>30</v>
      </c>
      <c r="AX1145" s="13" t="s">
        <v>73</v>
      </c>
      <c r="AY1145" s="239" t="s">
        <v>139</v>
      </c>
    </row>
    <row r="1146" s="14" customFormat="1">
      <c r="A1146" s="14"/>
      <c r="B1146" s="240"/>
      <c r="C1146" s="241"/>
      <c r="D1146" s="231" t="s">
        <v>149</v>
      </c>
      <c r="E1146" s="242" t="s">
        <v>1</v>
      </c>
      <c r="F1146" s="243" t="s">
        <v>284</v>
      </c>
      <c r="G1146" s="241"/>
      <c r="H1146" s="244">
        <v>2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0" t="s">
        <v>149</v>
      </c>
      <c r="AU1146" s="250" t="s">
        <v>147</v>
      </c>
      <c r="AV1146" s="14" t="s">
        <v>147</v>
      </c>
      <c r="AW1146" s="14" t="s">
        <v>30</v>
      </c>
      <c r="AX1146" s="14" t="s">
        <v>81</v>
      </c>
      <c r="AY1146" s="250" t="s">
        <v>139</v>
      </c>
    </row>
    <row r="1147" s="2" customFormat="1" ht="16.5" customHeight="1">
      <c r="A1147" s="38"/>
      <c r="B1147" s="39"/>
      <c r="C1147" s="251" t="s">
        <v>1479</v>
      </c>
      <c r="D1147" s="251" t="s">
        <v>152</v>
      </c>
      <c r="E1147" s="252" t="s">
        <v>1480</v>
      </c>
      <c r="F1147" s="253" t="s">
        <v>1481</v>
      </c>
      <c r="G1147" s="254" t="s">
        <v>160</v>
      </c>
      <c r="H1147" s="255">
        <v>2</v>
      </c>
      <c r="I1147" s="256"/>
      <c r="J1147" s="257">
        <f>ROUND(I1147*H1147,2)</f>
        <v>0</v>
      </c>
      <c r="K1147" s="258"/>
      <c r="L1147" s="259"/>
      <c r="M1147" s="260" t="s">
        <v>1</v>
      </c>
      <c r="N1147" s="261" t="s">
        <v>39</v>
      </c>
      <c r="O1147" s="91"/>
      <c r="P1147" s="225">
        <f>O1147*H1147</f>
        <v>0</v>
      </c>
      <c r="Q1147" s="225">
        <v>0</v>
      </c>
      <c r="R1147" s="225">
        <f>Q1147*H1147</f>
        <v>0</v>
      </c>
      <c r="S1147" s="225">
        <v>0</v>
      </c>
      <c r="T1147" s="226">
        <f>S1147*H1147</f>
        <v>0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227" t="s">
        <v>333</v>
      </c>
      <c r="AT1147" s="227" t="s">
        <v>152</v>
      </c>
      <c r="AU1147" s="227" t="s">
        <v>147</v>
      </c>
      <c r="AY1147" s="17" t="s">
        <v>139</v>
      </c>
      <c r="BE1147" s="228">
        <f>IF(N1147="základní",J1147,0)</f>
        <v>0</v>
      </c>
      <c r="BF1147" s="228">
        <f>IF(N1147="snížená",J1147,0)</f>
        <v>0</v>
      </c>
      <c r="BG1147" s="228">
        <f>IF(N1147="zákl. přenesená",J1147,0)</f>
        <v>0</v>
      </c>
      <c r="BH1147" s="228">
        <f>IF(N1147="sníž. přenesená",J1147,0)</f>
        <v>0</v>
      </c>
      <c r="BI1147" s="228">
        <f>IF(N1147="nulová",J1147,0)</f>
        <v>0</v>
      </c>
      <c r="BJ1147" s="17" t="s">
        <v>147</v>
      </c>
      <c r="BK1147" s="228">
        <f>ROUND(I1147*H1147,2)</f>
        <v>0</v>
      </c>
      <c r="BL1147" s="17" t="s">
        <v>256</v>
      </c>
      <c r="BM1147" s="227" t="s">
        <v>1482</v>
      </c>
    </row>
    <row r="1148" s="14" customFormat="1">
      <c r="A1148" s="14"/>
      <c r="B1148" s="240"/>
      <c r="C1148" s="241"/>
      <c r="D1148" s="231" t="s">
        <v>149</v>
      </c>
      <c r="E1148" s="242" t="s">
        <v>1</v>
      </c>
      <c r="F1148" s="243" t="s">
        <v>284</v>
      </c>
      <c r="G1148" s="241"/>
      <c r="H1148" s="244">
        <v>2</v>
      </c>
      <c r="I1148" s="245"/>
      <c r="J1148" s="241"/>
      <c r="K1148" s="241"/>
      <c r="L1148" s="246"/>
      <c r="M1148" s="247"/>
      <c r="N1148" s="248"/>
      <c r="O1148" s="248"/>
      <c r="P1148" s="248"/>
      <c r="Q1148" s="248"/>
      <c r="R1148" s="248"/>
      <c r="S1148" s="248"/>
      <c r="T1148" s="24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0" t="s">
        <v>149</v>
      </c>
      <c r="AU1148" s="250" t="s">
        <v>147</v>
      </c>
      <c r="AV1148" s="14" t="s">
        <v>147</v>
      </c>
      <c r="AW1148" s="14" t="s">
        <v>30</v>
      </c>
      <c r="AX1148" s="14" t="s">
        <v>81</v>
      </c>
      <c r="AY1148" s="250" t="s">
        <v>139</v>
      </c>
    </row>
    <row r="1149" s="2" customFormat="1" ht="24.15" customHeight="1">
      <c r="A1149" s="38"/>
      <c r="B1149" s="39"/>
      <c r="C1149" s="215" t="s">
        <v>1483</v>
      </c>
      <c r="D1149" s="215" t="s">
        <v>142</v>
      </c>
      <c r="E1149" s="216" t="s">
        <v>1484</v>
      </c>
      <c r="F1149" s="217" t="s">
        <v>1485</v>
      </c>
      <c r="G1149" s="218" t="s">
        <v>160</v>
      </c>
      <c r="H1149" s="219">
        <v>4</v>
      </c>
      <c r="I1149" s="220"/>
      <c r="J1149" s="221">
        <f>ROUND(I1149*H1149,2)</f>
        <v>0</v>
      </c>
      <c r="K1149" s="222"/>
      <c r="L1149" s="44"/>
      <c r="M1149" s="223" t="s">
        <v>1</v>
      </c>
      <c r="N1149" s="224" t="s">
        <v>39</v>
      </c>
      <c r="O1149" s="91"/>
      <c r="P1149" s="225">
        <f>O1149*H1149</f>
        <v>0</v>
      </c>
      <c r="Q1149" s="225">
        <v>0</v>
      </c>
      <c r="R1149" s="225">
        <f>Q1149*H1149</f>
        <v>0</v>
      </c>
      <c r="S1149" s="225">
        <v>0.032000000000000001</v>
      </c>
      <c r="T1149" s="226">
        <f>S1149*H1149</f>
        <v>0.128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256</v>
      </c>
      <c r="AT1149" s="227" t="s">
        <v>142</v>
      </c>
      <c r="AU1149" s="227" t="s">
        <v>147</v>
      </c>
      <c r="AY1149" s="17" t="s">
        <v>139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147</v>
      </c>
      <c r="BK1149" s="228">
        <f>ROUND(I1149*H1149,2)</f>
        <v>0</v>
      </c>
      <c r="BL1149" s="17" t="s">
        <v>256</v>
      </c>
      <c r="BM1149" s="227" t="s">
        <v>1486</v>
      </c>
    </row>
    <row r="1150" s="13" customFormat="1">
      <c r="A1150" s="13"/>
      <c r="B1150" s="229"/>
      <c r="C1150" s="230"/>
      <c r="D1150" s="231" t="s">
        <v>149</v>
      </c>
      <c r="E1150" s="232" t="s">
        <v>1</v>
      </c>
      <c r="F1150" s="233" t="s">
        <v>1487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149</v>
      </c>
      <c r="AU1150" s="239" t="s">
        <v>147</v>
      </c>
      <c r="AV1150" s="13" t="s">
        <v>81</v>
      </c>
      <c r="AW1150" s="13" t="s">
        <v>30</v>
      </c>
      <c r="AX1150" s="13" t="s">
        <v>73</v>
      </c>
      <c r="AY1150" s="239" t="s">
        <v>139</v>
      </c>
    </row>
    <row r="1151" s="14" customFormat="1">
      <c r="A1151" s="14"/>
      <c r="B1151" s="240"/>
      <c r="C1151" s="241"/>
      <c r="D1151" s="231" t="s">
        <v>149</v>
      </c>
      <c r="E1151" s="242" t="s">
        <v>1</v>
      </c>
      <c r="F1151" s="243" t="s">
        <v>670</v>
      </c>
      <c r="G1151" s="241"/>
      <c r="H1151" s="244">
        <v>4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149</v>
      </c>
      <c r="AU1151" s="250" t="s">
        <v>147</v>
      </c>
      <c r="AV1151" s="14" t="s">
        <v>147</v>
      </c>
      <c r="AW1151" s="14" t="s">
        <v>30</v>
      </c>
      <c r="AX1151" s="14" t="s">
        <v>81</v>
      </c>
      <c r="AY1151" s="250" t="s">
        <v>139</v>
      </c>
    </row>
    <row r="1152" s="2" customFormat="1" ht="24.15" customHeight="1">
      <c r="A1152" s="38"/>
      <c r="B1152" s="39"/>
      <c r="C1152" s="251" t="s">
        <v>1488</v>
      </c>
      <c r="D1152" s="251" t="s">
        <v>152</v>
      </c>
      <c r="E1152" s="252" t="s">
        <v>1489</v>
      </c>
      <c r="F1152" s="253" t="s">
        <v>1490</v>
      </c>
      <c r="G1152" s="254" t="s">
        <v>160</v>
      </c>
      <c r="H1152" s="255">
        <v>3</v>
      </c>
      <c r="I1152" s="256"/>
      <c r="J1152" s="257">
        <f>ROUND(I1152*H1152,2)</f>
        <v>0</v>
      </c>
      <c r="K1152" s="258"/>
      <c r="L1152" s="259"/>
      <c r="M1152" s="260" t="s">
        <v>1</v>
      </c>
      <c r="N1152" s="261" t="s">
        <v>39</v>
      </c>
      <c r="O1152" s="91"/>
      <c r="P1152" s="225">
        <f>O1152*H1152</f>
        <v>0</v>
      </c>
      <c r="Q1152" s="225">
        <v>0.02</v>
      </c>
      <c r="R1152" s="225">
        <f>Q1152*H1152</f>
        <v>0.059999999999999998</v>
      </c>
      <c r="S1152" s="225">
        <v>0</v>
      </c>
      <c r="T1152" s="226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7" t="s">
        <v>333</v>
      </c>
      <c r="AT1152" s="227" t="s">
        <v>152</v>
      </c>
      <c r="AU1152" s="227" t="s">
        <v>147</v>
      </c>
      <c r="AY1152" s="17" t="s">
        <v>139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17" t="s">
        <v>147</v>
      </c>
      <c r="BK1152" s="228">
        <f>ROUND(I1152*H1152,2)</f>
        <v>0</v>
      </c>
      <c r="BL1152" s="17" t="s">
        <v>256</v>
      </c>
      <c r="BM1152" s="227" t="s">
        <v>1491</v>
      </c>
    </row>
    <row r="1153" s="13" customFormat="1">
      <c r="A1153" s="13"/>
      <c r="B1153" s="229"/>
      <c r="C1153" s="230"/>
      <c r="D1153" s="231" t="s">
        <v>149</v>
      </c>
      <c r="E1153" s="232" t="s">
        <v>1</v>
      </c>
      <c r="F1153" s="233" t="s">
        <v>1492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149</v>
      </c>
      <c r="AU1153" s="239" t="s">
        <v>147</v>
      </c>
      <c r="AV1153" s="13" t="s">
        <v>81</v>
      </c>
      <c r="AW1153" s="13" t="s">
        <v>30</v>
      </c>
      <c r="AX1153" s="13" t="s">
        <v>73</v>
      </c>
      <c r="AY1153" s="239" t="s">
        <v>139</v>
      </c>
    </row>
    <row r="1154" s="14" customFormat="1">
      <c r="A1154" s="14"/>
      <c r="B1154" s="240"/>
      <c r="C1154" s="241"/>
      <c r="D1154" s="231" t="s">
        <v>149</v>
      </c>
      <c r="E1154" s="242" t="s">
        <v>1</v>
      </c>
      <c r="F1154" s="243" t="s">
        <v>538</v>
      </c>
      <c r="G1154" s="241"/>
      <c r="H1154" s="244">
        <v>3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149</v>
      </c>
      <c r="AU1154" s="250" t="s">
        <v>147</v>
      </c>
      <c r="AV1154" s="14" t="s">
        <v>147</v>
      </c>
      <c r="AW1154" s="14" t="s">
        <v>30</v>
      </c>
      <c r="AX1154" s="14" t="s">
        <v>81</v>
      </c>
      <c r="AY1154" s="250" t="s">
        <v>139</v>
      </c>
    </row>
    <row r="1155" s="2" customFormat="1" ht="24.15" customHeight="1">
      <c r="A1155" s="38"/>
      <c r="B1155" s="39"/>
      <c r="C1155" s="251" t="s">
        <v>1493</v>
      </c>
      <c r="D1155" s="251" t="s">
        <v>152</v>
      </c>
      <c r="E1155" s="252" t="s">
        <v>1494</v>
      </c>
      <c r="F1155" s="253" t="s">
        <v>1495</v>
      </c>
      <c r="G1155" s="254" t="s">
        <v>160</v>
      </c>
      <c r="H1155" s="255">
        <v>2</v>
      </c>
      <c r="I1155" s="256"/>
      <c r="J1155" s="257">
        <f>ROUND(I1155*H1155,2)</f>
        <v>0</v>
      </c>
      <c r="K1155" s="258"/>
      <c r="L1155" s="259"/>
      <c r="M1155" s="260" t="s">
        <v>1</v>
      </c>
      <c r="N1155" s="261" t="s">
        <v>39</v>
      </c>
      <c r="O1155" s="91"/>
      <c r="P1155" s="225">
        <f>O1155*H1155</f>
        <v>0</v>
      </c>
      <c r="Q1155" s="225">
        <v>0.014500000000000001</v>
      </c>
      <c r="R1155" s="225">
        <f>Q1155*H1155</f>
        <v>0.029000000000000001</v>
      </c>
      <c r="S1155" s="225">
        <v>0</v>
      </c>
      <c r="T1155" s="226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27" t="s">
        <v>333</v>
      </c>
      <c r="AT1155" s="227" t="s">
        <v>152</v>
      </c>
      <c r="AU1155" s="227" t="s">
        <v>147</v>
      </c>
      <c r="AY1155" s="17" t="s">
        <v>139</v>
      </c>
      <c r="BE1155" s="228">
        <f>IF(N1155="základní",J1155,0)</f>
        <v>0</v>
      </c>
      <c r="BF1155" s="228">
        <f>IF(N1155="snížená",J1155,0)</f>
        <v>0</v>
      </c>
      <c r="BG1155" s="228">
        <f>IF(N1155="zákl. přenesená",J1155,0)</f>
        <v>0</v>
      </c>
      <c r="BH1155" s="228">
        <f>IF(N1155="sníž. přenesená",J1155,0)</f>
        <v>0</v>
      </c>
      <c r="BI1155" s="228">
        <f>IF(N1155="nulová",J1155,0)</f>
        <v>0</v>
      </c>
      <c r="BJ1155" s="17" t="s">
        <v>147</v>
      </c>
      <c r="BK1155" s="228">
        <f>ROUND(I1155*H1155,2)</f>
        <v>0</v>
      </c>
      <c r="BL1155" s="17" t="s">
        <v>256</v>
      </c>
      <c r="BM1155" s="227" t="s">
        <v>1496</v>
      </c>
    </row>
    <row r="1156" s="13" customFormat="1">
      <c r="A1156" s="13"/>
      <c r="B1156" s="229"/>
      <c r="C1156" s="230"/>
      <c r="D1156" s="231" t="s">
        <v>149</v>
      </c>
      <c r="E1156" s="232" t="s">
        <v>1</v>
      </c>
      <c r="F1156" s="233" t="s">
        <v>283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149</v>
      </c>
      <c r="AU1156" s="239" t="s">
        <v>147</v>
      </c>
      <c r="AV1156" s="13" t="s">
        <v>81</v>
      </c>
      <c r="AW1156" s="13" t="s">
        <v>30</v>
      </c>
      <c r="AX1156" s="13" t="s">
        <v>73</v>
      </c>
      <c r="AY1156" s="239" t="s">
        <v>139</v>
      </c>
    </row>
    <row r="1157" s="14" customFormat="1">
      <c r="A1157" s="14"/>
      <c r="B1157" s="240"/>
      <c r="C1157" s="241"/>
      <c r="D1157" s="231" t="s">
        <v>149</v>
      </c>
      <c r="E1157" s="242" t="s">
        <v>1</v>
      </c>
      <c r="F1157" s="243" t="s">
        <v>284</v>
      </c>
      <c r="G1157" s="241"/>
      <c r="H1157" s="244">
        <v>2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149</v>
      </c>
      <c r="AU1157" s="250" t="s">
        <v>147</v>
      </c>
      <c r="AV1157" s="14" t="s">
        <v>147</v>
      </c>
      <c r="AW1157" s="14" t="s">
        <v>30</v>
      </c>
      <c r="AX1157" s="14" t="s">
        <v>81</v>
      </c>
      <c r="AY1157" s="250" t="s">
        <v>139</v>
      </c>
    </row>
    <row r="1158" s="2" customFormat="1" ht="16.5" customHeight="1">
      <c r="A1158" s="38"/>
      <c r="B1158" s="39"/>
      <c r="C1158" s="215" t="s">
        <v>1497</v>
      </c>
      <c r="D1158" s="215" t="s">
        <v>142</v>
      </c>
      <c r="E1158" s="216" t="s">
        <v>1498</v>
      </c>
      <c r="F1158" s="217" t="s">
        <v>1499</v>
      </c>
      <c r="G1158" s="218" t="s">
        <v>160</v>
      </c>
      <c r="H1158" s="219">
        <v>4</v>
      </c>
      <c r="I1158" s="220"/>
      <c r="J1158" s="221">
        <f>ROUND(I1158*H1158,2)</f>
        <v>0</v>
      </c>
      <c r="K1158" s="222"/>
      <c r="L1158" s="44"/>
      <c r="M1158" s="223" t="s">
        <v>1</v>
      </c>
      <c r="N1158" s="224" t="s">
        <v>39</v>
      </c>
      <c r="O1158" s="91"/>
      <c r="P1158" s="225">
        <f>O1158*H1158</f>
        <v>0</v>
      </c>
      <c r="Q1158" s="225">
        <v>0</v>
      </c>
      <c r="R1158" s="225">
        <f>Q1158*H1158</f>
        <v>0</v>
      </c>
      <c r="S1158" s="225">
        <v>0.001</v>
      </c>
      <c r="T1158" s="226">
        <f>S1158*H1158</f>
        <v>0.0040000000000000001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256</v>
      </c>
      <c r="AT1158" s="227" t="s">
        <v>142</v>
      </c>
      <c r="AU1158" s="227" t="s">
        <v>147</v>
      </c>
      <c r="AY1158" s="17" t="s">
        <v>139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147</v>
      </c>
      <c r="BK1158" s="228">
        <f>ROUND(I1158*H1158,2)</f>
        <v>0</v>
      </c>
      <c r="BL1158" s="17" t="s">
        <v>256</v>
      </c>
      <c r="BM1158" s="227" t="s">
        <v>1500</v>
      </c>
    </row>
    <row r="1159" s="14" customFormat="1">
      <c r="A1159" s="14"/>
      <c r="B1159" s="240"/>
      <c r="C1159" s="241"/>
      <c r="D1159" s="231" t="s">
        <v>149</v>
      </c>
      <c r="E1159" s="242" t="s">
        <v>1</v>
      </c>
      <c r="F1159" s="243" t="s">
        <v>146</v>
      </c>
      <c r="G1159" s="241"/>
      <c r="H1159" s="244">
        <v>4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149</v>
      </c>
      <c r="AU1159" s="250" t="s">
        <v>147</v>
      </c>
      <c r="AV1159" s="14" t="s">
        <v>147</v>
      </c>
      <c r="AW1159" s="14" t="s">
        <v>30</v>
      </c>
      <c r="AX1159" s="14" t="s">
        <v>81</v>
      </c>
      <c r="AY1159" s="250" t="s">
        <v>139</v>
      </c>
    </row>
    <row r="1160" s="2" customFormat="1" ht="24.15" customHeight="1">
      <c r="A1160" s="38"/>
      <c r="B1160" s="39"/>
      <c r="C1160" s="215" t="s">
        <v>1501</v>
      </c>
      <c r="D1160" s="215" t="s">
        <v>142</v>
      </c>
      <c r="E1160" s="216" t="s">
        <v>1502</v>
      </c>
      <c r="F1160" s="217" t="s">
        <v>1503</v>
      </c>
      <c r="G1160" s="218" t="s">
        <v>160</v>
      </c>
      <c r="H1160" s="219">
        <v>9</v>
      </c>
      <c r="I1160" s="220"/>
      <c r="J1160" s="221">
        <f>ROUND(I1160*H1160,2)</f>
        <v>0</v>
      </c>
      <c r="K1160" s="222"/>
      <c r="L1160" s="44"/>
      <c r="M1160" s="223" t="s">
        <v>1</v>
      </c>
      <c r="N1160" s="224" t="s">
        <v>39</v>
      </c>
      <c r="O1160" s="91"/>
      <c r="P1160" s="225">
        <f>O1160*H1160</f>
        <v>0</v>
      </c>
      <c r="Q1160" s="225">
        <v>0</v>
      </c>
      <c r="R1160" s="225">
        <f>Q1160*H1160</f>
        <v>0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256</v>
      </c>
      <c r="AT1160" s="227" t="s">
        <v>142</v>
      </c>
      <c r="AU1160" s="227" t="s">
        <v>147</v>
      </c>
      <c r="AY1160" s="17" t="s">
        <v>139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147</v>
      </c>
      <c r="BK1160" s="228">
        <f>ROUND(I1160*H1160,2)</f>
        <v>0</v>
      </c>
      <c r="BL1160" s="17" t="s">
        <v>256</v>
      </c>
      <c r="BM1160" s="227" t="s">
        <v>1504</v>
      </c>
    </row>
    <row r="1161" s="13" customFormat="1">
      <c r="A1161" s="13"/>
      <c r="B1161" s="229"/>
      <c r="C1161" s="230"/>
      <c r="D1161" s="231" t="s">
        <v>149</v>
      </c>
      <c r="E1161" s="232" t="s">
        <v>1</v>
      </c>
      <c r="F1161" s="233" t="s">
        <v>1505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149</v>
      </c>
      <c r="AU1161" s="239" t="s">
        <v>147</v>
      </c>
      <c r="AV1161" s="13" t="s">
        <v>81</v>
      </c>
      <c r="AW1161" s="13" t="s">
        <v>30</v>
      </c>
      <c r="AX1161" s="13" t="s">
        <v>73</v>
      </c>
      <c r="AY1161" s="239" t="s">
        <v>139</v>
      </c>
    </row>
    <row r="1162" s="14" customFormat="1">
      <c r="A1162" s="14"/>
      <c r="B1162" s="240"/>
      <c r="C1162" s="241"/>
      <c r="D1162" s="231" t="s">
        <v>149</v>
      </c>
      <c r="E1162" s="242" t="s">
        <v>1</v>
      </c>
      <c r="F1162" s="243" t="s">
        <v>1506</v>
      </c>
      <c r="G1162" s="241"/>
      <c r="H1162" s="244">
        <v>9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149</v>
      </c>
      <c r="AU1162" s="250" t="s">
        <v>147</v>
      </c>
      <c r="AV1162" s="14" t="s">
        <v>147</v>
      </c>
      <c r="AW1162" s="14" t="s">
        <v>30</v>
      </c>
      <c r="AX1162" s="14" t="s">
        <v>81</v>
      </c>
      <c r="AY1162" s="250" t="s">
        <v>139</v>
      </c>
    </row>
    <row r="1163" s="2" customFormat="1" ht="24.15" customHeight="1">
      <c r="A1163" s="38"/>
      <c r="B1163" s="39"/>
      <c r="C1163" s="215" t="s">
        <v>1507</v>
      </c>
      <c r="D1163" s="215" t="s">
        <v>142</v>
      </c>
      <c r="E1163" s="216" t="s">
        <v>1508</v>
      </c>
      <c r="F1163" s="217" t="s">
        <v>1509</v>
      </c>
      <c r="G1163" s="218" t="s">
        <v>160</v>
      </c>
      <c r="H1163" s="219">
        <v>6</v>
      </c>
      <c r="I1163" s="220"/>
      <c r="J1163" s="221">
        <f>ROUND(I1163*H1163,2)</f>
        <v>0</v>
      </c>
      <c r="K1163" s="222"/>
      <c r="L1163" s="44"/>
      <c r="M1163" s="223" t="s">
        <v>1</v>
      </c>
      <c r="N1163" s="224" t="s">
        <v>39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</v>
      </c>
      <c r="T1163" s="226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256</v>
      </c>
      <c r="AT1163" s="227" t="s">
        <v>142</v>
      </c>
      <c r="AU1163" s="227" t="s">
        <v>147</v>
      </c>
      <c r="AY1163" s="17" t="s">
        <v>139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147</v>
      </c>
      <c r="BK1163" s="228">
        <f>ROUND(I1163*H1163,2)</f>
        <v>0</v>
      </c>
      <c r="BL1163" s="17" t="s">
        <v>256</v>
      </c>
      <c r="BM1163" s="227" t="s">
        <v>1510</v>
      </c>
    </row>
    <row r="1164" s="14" customFormat="1">
      <c r="A1164" s="14"/>
      <c r="B1164" s="240"/>
      <c r="C1164" s="241"/>
      <c r="D1164" s="231" t="s">
        <v>149</v>
      </c>
      <c r="E1164" s="242" t="s">
        <v>1</v>
      </c>
      <c r="F1164" s="243" t="s">
        <v>1511</v>
      </c>
      <c r="G1164" s="241"/>
      <c r="H1164" s="244">
        <v>6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149</v>
      </c>
      <c r="AU1164" s="250" t="s">
        <v>147</v>
      </c>
      <c r="AV1164" s="14" t="s">
        <v>147</v>
      </c>
      <c r="AW1164" s="14" t="s">
        <v>30</v>
      </c>
      <c r="AX1164" s="14" t="s">
        <v>81</v>
      </c>
      <c r="AY1164" s="250" t="s">
        <v>139</v>
      </c>
    </row>
    <row r="1165" s="2" customFormat="1" ht="24.15" customHeight="1">
      <c r="A1165" s="38"/>
      <c r="B1165" s="39"/>
      <c r="C1165" s="251" t="s">
        <v>1512</v>
      </c>
      <c r="D1165" s="251" t="s">
        <v>152</v>
      </c>
      <c r="E1165" s="252" t="s">
        <v>1513</v>
      </c>
      <c r="F1165" s="253" t="s">
        <v>1514</v>
      </c>
      <c r="G1165" s="254" t="s">
        <v>160</v>
      </c>
      <c r="H1165" s="255">
        <v>2</v>
      </c>
      <c r="I1165" s="256"/>
      <c r="J1165" s="257">
        <f>ROUND(I1165*H1165,2)</f>
        <v>0</v>
      </c>
      <c r="K1165" s="258"/>
      <c r="L1165" s="259"/>
      <c r="M1165" s="260" t="s">
        <v>1</v>
      </c>
      <c r="N1165" s="261" t="s">
        <v>39</v>
      </c>
      <c r="O1165" s="91"/>
      <c r="P1165" s="225">
        <f>O1165*H1165</f>
        <v>0</v>
      </c>
      <c r="Q1165" s="225">
        <v>0.0016199999999999999</v>
      </c>
      <c r="R1165" s="225">
        <f>Q1165*H1165</f>
        <v>0.0032399999999999998</v>
      </c>
      <c r="S1165" s="225">
        <v>0</v>
      </c>
      <c r="T1165" s="22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333</v>
      </c>
      <c r="AT1165" s="227" t="s">
        <v>152</v>
      </c>
      <c r="AU1165" s="227" t="s">
        <v>147</v>
      </c>
      <c r="AY1165" s="17" t="s">
        <v>139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147</v>
      </c>
      <c r="BK1165" s="228">
        <f>ROUND(I1165*H1165,2)</f>
        <v>0</v>
      </c>
      <c r="BL1165" s="17" t="s">
        <v>256</v>
      </c>
      <c r="BM1165" s="227" t="s">
        <v>1515</v>
      </c>
    </row>
    <row r="1166" s="14" customFormat="1">
      <c r="A1166" s="14"/>
      <c r="B1166" s="240"/>
      <c r="C1166" s="241"/>
      <c r="D1166" s="231" t="s">
        <v>149</v>
      </c>
      <c r="E1166" s="242" t="s">
        <v>1</v>
      </c>
      <c r="F1166" s="243" t="s">
        <v>284</v>
      </c>
      <c r="G1166" s="241"/>
      <c r="H1166" s="244">
        <v>2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149</v>
      </c>
      <c r="AU1166" s="250" t="s">
        <v>147</v>
      </c>
      <c r="AV1166" s="14" t="s">
        <v>147</v>
      </c>
      <c r="AW1166" s="14" t="s">
        <v>30</v>
      </c>
      <c r="AX1166" s="14" t="s">
        <v>81</v>
      </c>
      <c r="AY1166" s="250" t="s">
        <v>139</v>
      </c>
    </row>
    <row r="1167" s="2" customFormat="1" ht="24.15" customHeight="1">
      <c r="A1167" s="38"/>
      <c r="B1167" s="39"/>
      <c r="C1167" s="251" t="s">
        <v>1516</v>
      </c>
      <c r="D1167" s="251" t="s">
        <v>152</v>
      </c>
      <c r="E1167" s="252" t="s">
        <v>1517</v>
      </c>
      <c r="F1167" s="253" t="s">
        <v>1518</v>
      </c>
      <c r="G1167" s="254" t="s">
        <v>160</v>
      </c>
      <c r="H1167" s="255">
        <v>4</v>
      </c>
      <c r="I1167" s="256"/>
      <c r="J1167" s="257">
        <f>ROUND(I1167*H1167,2)</f>
        <v>0</v>
      </c>
      <c r="K1167" s="258"/>
      <c r="L1167" s="259"/>
      <c r="M1167" s="260" t="s">
        <v>1</v>
      </c>
      <c r="N1167" s="261" t="s">
        <v>39</v>
      </c>
      <c r="O1167" s="91"/>
      <c r="P1167" s="225">
        <f>O1167*H1167</f>
        <v>0</v>
      </c>
      <c r="Q1167" s="225">
        <v>0.0018500000000000001</v>
      </c>
      <c r="R1167" s="225">
        <f>Q1167*H1167</f>
        <v>0.0074000000000000003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333</v>
      </c>
      <c r="AT1167" s="227" t="s">
        <v>152</v>
      </c>
      <c r="AU1167" s="227" t="s">
        <v>147</v>
      </c>
      <c r="AY1167" s="17" t="s">
        <v>139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147</v>
      </c>
      <c r="BK1167" s="228">
        <f>ROUND(I1167*H1167,2)</f>
        <v>0</v>
      </c>
      <c r="BL1167" s="17" t="s">
        <v>256</v>
      </c>
      <c r="BM1167" s="227" t="s">
        <v>1519</v>
      </c>
    </row>
    <row r="1168" s="14" customFormat="1">
      <c r="A1168" s="14"/>
      <c r="B1168" s="240"/>
      <c r="C1168" s="241"/>
      <c r="D1168" s="231" t="s">
        <v>149</v>
      </c>
      <c r="E1168" s="242" t="s">
        <v>1</v>
      </c>
      <c r="F1168" s="243" t="s">
        <v>146</v>
      </c>
      <c r="G1168" s="241"/>
      <c r="H1168" s="244">
        <v>4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149</v>
      </c>
      <c r="AU1168" s="250" t="s">
        <v>147</v>
      </c>
      <c r="AV1168" s="14" t="s">
        <v>147</v>
      </c>
      <c r="AW1168" s="14" t="s">
        <v>30</v>
      </c>
      <c r="AX1168" s="14" t="s">
        <v>81</v>
      </c>
      <c r="AY1168" s="250" t="s">
        <v>139</v>
      </c>
    </row>
    <row r="1169" s="2" customFormat="1" ht="24.15" customHeight="1">
      <c r="A1169" s="38"/>
      <c r="B1169" s="39"/>
      <c r="C1169" s="215" t="s">
        <v>1520</v>
      </c>
      <c r="D1169" s="215" t="s">
        <v>142</v>
      </c>
      <c r="E1169" s="216" t="s">
        <v>1521</v>
      </c>
      <c r="F1169" s="217" t="s">
        <v>1522</v>
      </c>
      <c r="G1169" s="218" t="s">
        <v>160</v>
      </c>
      <c r="H1169" s="219">
        <v>1</v>
      </c>
      <c r="I1169" s="220"/>
      <c r="J1169" s="221">
        <f>ROUND(I1169*H1169,2)</f>
        <v>0</v>
      </c>
      <c r="K1169" s="222"/>
      <c r="L1169" s="44"/>
      <c r="M1169" s="223" t="s">
        <v>1</v>
      </c>
      <c r="N1169" s="224" t="s">
        <v>39</v>
      </c>
      <c r="O1169" s="91"/>
      <c r="P1169" s="225">
        <f>O1169*H1169</f>
        <v>0</v>
      </c>
      <c r="Q1169" s="225">
        <v>0</v>
      </c>
      <c r="R1169" s="225">
        <f>Q1169*H1169</f>
        <v>0</v>
      </c>
      <c r="S1169" s="225">
        <v>0</v>
      </c>
      <c r="T1169" s="226">
        <f>S1169*H1169</f>
        <v>0</v>
      </c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R1169" s="227" t="s">
        <v>256</v>
      </c>
      <c r="AT1169" s="227" t="s">
        <v>142</v>
      </c>
      <c r="AU1169" s="227" t="s">
        <v>147</v>
      </c>
      <c r="AY1169" s="17" t="s">
        <v>139</v>
      </c>
      <c r="BE1169" s="228">
        <f>IF(N1169="základní",J1169,0)</f>
        <v>0</v>
      </c>
      <c r="BF1169" s="228">
        <f>IF(N1169="snížená",J1169,0)</f>
        <v>0</v>
      </c>
      <c r="BG1169" s="228">
        <f>IF(N1169="zákl. přenesená",J1169,0)</f>
        <v>0</v>
      </c>
      <c r="BH1169" s="228">
        <f>IF(N1169="sníž. přenesená",J1169,0)</f>
        <v>0</v>
      </c>
      <c r="BI1169" s="228">
        <f>IF(N1169="nulová",J1169,0)</f>
        <v>0</v>
      </c>
      <c r="BJ1169" s="17" t="s">
        <v>147</v>
      </c>
      <c r="BK1169" s="228">
        <f>ROUND(I1169*H1169,2)</f>
        <v>0</v>
      </c>
      <c r="BL1169" s="17" t="s">
        <v>256</v>
      </c>
      <c r="BM1169" s="227" t="s">
        <v>1523</v>
      </c>
    </row>
    <row r="1170" s="2" customFormat="1" ht="24.15" customHeight="1">
      <c r="A1170" s="38"/>
      <c r="B1170" s="39"/>
      <c r="C1170" s="251" t="s">
        <v>1524</v>
      </c>
      <c r="D1170" s="251" t="s">
        <v>152</v>
      </c>
      <c r="E1170" s="252" t="s">
        <v>1525</v>
      </c>
      <c r="F1170" s="253" t="s">
        <v>1526</v>
      </c>
      <c r="G1170" s="254" t="s">
        <v>160</v>
      </c>
      <c r="H1170" s="255">
        <v>1</v>
      </c>
      <c r="I1170" s="256"/>
      <c r="J1170" s="257">
        <f>ROUND(I1170*H1170,2)</f>
        <v>0</v>
      </c>
      <c r="K1170" s="258"/>
      <c r="L1170" s="259"/>
      <c r="M1170" s="260" t="s">
        <v>1</v>
      </c>
      <c r="N1170" s="261" t="s">
        <v>39</v>
      </c>
      <c r="O1170" s="91"/>
      <c r="P1170" s="225">
        <f>O1170*H1170</f>
        <v>0</v>
      </c>
      <c r="Q1170" s="225">
        <v>0.0019300000000000001</v>
      </c>
      <c r="R1170" s="225">
        <f>Q1170*H1170</f>
        <v>0.0019300000000000001</v>
      </c>
      <c r="S1170" s="225">
        <v>0</v>
      </c>
      <c r="T1170" s="226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7" t="s">
        <v>333</v>
      </c>
      <c r="AT1170" s="227" t="s">
        <v>152</v>
      </c>
      <c r="AU1170" s="227" t="s">
        <v>147</v>
      </c>
      <c r="AY1170" s="17" t="s">
        <v>139</v>
      </c>
      <c r="BE1170" s="228">
        <f>IF(N1170="základní",J1170,0)</f>
        <v>0</v>
      </c>
      <c r="BF1170" s="228">
        <f>IF(N1170="snížená",J1170,0)</f>
        <v>0</v>
      </c>
      <c r="BG1170" s="228">
        <f>IF(N1170="zákl. přenesená",J1170,0)</f>
        <v>0</v>
      </c>
      <c r="BH1170" s="228">
        <f>IF(N1170="sníž. přenesená",J1170,0)</f>
        <v>0</v>
      </c>
      <c r="BI1170" s="228">
        <f>IF(N1170="nulová",J1170,0)</f>
        <v>0</v>
      </c>
      <c r="BJ1170" s="17" t="s">
        <v>147</v>
      </c>
      <c r="BK1170" s="228">
        <f>ROUND(I1170*H1170,2)</f>
        <v>0</v>
      </c>
      <c r="BL1170" s="17" t="s">
        <v>256</v>
      </c>
      <c r="BM1170" s="227" t="s">
        <v>1527</v>
      </c>
    </row>
    <row r="1171" s="2" customFormat="1" ht="24.15" customHeight="1">
      <c r="A1171" s="38"/>
      <c r="B1171" s="39"/>
      <c r="C1171" s="215" t="s">
        <v>1528</v>
      </c>
      <c r="D1171" s="215" t="s">
        <v>142</v>
      </c>
      <c r="E1171" s="216" t="s">
        <v>1529</v>
      </c>
      <c r="F1171" s="217" t="s">
        <v>1530</v>
      </c>
      <c r="G1171" s="218" t="s">
        <v>160</v>
      </c>
      <c r="H1171" s="219">
        <v>2</v>
      </c>
      <c r="I1171" s="220"/>
      <c r="J1171" s="221">
        <f>ROUND(I1171*H1171,2)</f>
        <v>0</v>
      </c>
      <c r="K1171" s="222"/>
      <c r="L1171" s="44"/>
      <c r="M1171" s="223" t="s">
        <v>1</v>
      </c>
      <c r="N1171" s="224" t="s">
        <v>39</v>
      </c>
      <c r="O1171" s="91"/>
      <c r="P1171" s="225">
        <f>O1171*H1171</f>
        <v>0</v>
      </c>
      <c r="Q1171" s="225">
        <v>0</v>
      </c>
      <c r="R1171" s="225">
        <f>Q1171*H1171</f>
        <v>0</v>
      </c>
      <c r="S1171" s="225">
        <v>0.088099999999999998</v>
      </c>
      <c r="T1171" s="226">
        <f>S1171*H1171</f>
        <v>0.1762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27" t="s">
        <v>256</v>
      </c>
      <c r="AT1171" s="227" t="s">
        <v>142</v>
      </c>
      <c r="AU1171" s="227" t="s">
        <v>147</v>
      </c>
      <c r="AY1171" s="17" t="s">
        <v>139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17" t="s">
        <v>147</v>
      </c>
      <c r="BK1171" s="228">
        <f>ROUND(I1171*H1171,2)</f>
        <v>0</v>
      </c>
      <c r="BL1171" s="17" t="s">
        <v>256</v>
      </c>
      <c r="BM1171" s="227" t="s">
        <v>1531</v>
      </c>
    </row>
    <row r="1172" s="13" customFormat="1">
      <c r="A1172" s="13"/>
      <c r="B1172" s="229"/>
      <c r="C1172" s="230"/>
      <c r="D1172" s="231" t="s">
        <v>149</v>
      </c>
      <c r="E1172" s="232" t="s">
        <v>1</v>
      </c>
      <c r="F1172" s="233" t="s">
        <v>1532</v>
      </c>
      <c r="G1172" s="230"/>
      <c r="H1172" s="232" t="s">
        <v>1</v>
      </c>
      <c r="I1172" s="234"/>
      <c r="J1172" s="230"/>
      <c r="K1172" s="230"/>
      <c r="L1172" s="235"/>
      <c r="M1172" s="236"/>
      <c r="N1172" s="237"/>
      <c r="O1172" s="237"/>
      <c r="P1172" s="237"/>
      <c r="Q1172" s="237"/>
      <c r="R1172" s="237"/>
      <c r="S1172" s="237"/>
      <c r="T1172" s="238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9" t="s">
        <v>149</v>
      </c>
      <c r="AU1172" s="239" t="s">
        <v>147</v>
      </c>
      <c r="AV1172" s="13" t="s">
        <v>81</v>
      </c>
      <c r="AW1172" s="13" t="s">
        <v>30</v>
      </c>
      <c r="AX1172" s="13" t="s">
        <v>73</v>
      </c>
      <c r="AY1172" s="239" t="s">
        <v>139</v>
      </c>
    </row>
    <row r="1173" s="14" customFormat="1">
      <c r="A1173" s="14"/>
      <c r="B1173" s="240"/>
      <c r="C1173" s="241"/>
      <c r="D1173" s="231" t="s">
        <v>149</v>
      </c>
      <c r="E1173" s="242" t="s">
        <v>1</v>
      </c>
      <c r="F1173" s="243" t="s">
        <v>147</v>
      </c>
      <c r="G1173" s="241"/>
      <c r="H1173" s="244">
        <v>2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149</v>
      </c>
      <c r="AU1173" s="250" t="s">
        <v>147</v>
      </c>
      <c r="AV1173" s="14" t="s">
        <v>147</v>
      </c>
      <c r="AW1173" s="14" t="s">
        <v>30</v>
      </c>
      <c r="AX1173" s="14" t="s">
        <v>73</v>
      </c>
      <c r="AY1173" s="250" t="s">
        <v>139</v>
      </c>
    </row>
    <row r="1174" s="15" customFormat="1">
      <c r="A1174" s="15"/>
      <c r="B1174" s="262"/>
      <c r="C1174" s="263"/>
      <c r="D1174" s="231" t="s">
        <v>149</v>
      </c>
      <c r="E1174" s="264" t="s">
        <v>1</v>
      </c>
      <c r="F1174" s="265" t="s">
        <v>170</v>
      </c>
      <c r="G1174" s="263"/>
      <c r="H1174" s="266">
        <v>2</v>
      </c>
      <c r="I1174" s="267"/>
      <c r="J1174" s="263"/>
      <c r="K1174" s="263"/>
      <c r="L1174" s="268"/>
      <c r="M1174" s="269"/>
      <c r="N1174" s="270"/>
      <c r="O1174" s="270"/>
      <c r="P1174" s="270"/>
      <c r="Q1174" s="270"/>
      <c r="R1174" s="270"/>
      <c r="S1174" s="270"/>
      <c r="T1174" s="271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272" t="s">
        <v>149</v>
      </c>
      <c r="AU1174" s="272" t="s">
        <v>147</v>
      </c>
      <c r="AV1174" s="15" t="s">
        <v>146</v>
      </c>
      <c r="AW1174" s="15" t="s">
        <v>30</v>
      </c>
      <c r="AX1174" s="15" t="s">
        <v>81</v>
      </c>
      <c r="AY1174" s="272" t="s">
        <v>139</v>
      </c>
    </row>
    <row r="1175" s="2" customFormat="1" ht="24.15" customHeight="1">
      <c r="A1175" s="38"/>
      <c r="B1175" s="39"/>
      <c r="C1175" s="215" t="s">
        <v>1533</v>
      </c>
      <c r="D1175" s="215" t="s">
        <v>142</v>
      </c>
      <c r="E1175" s="216" t="s">
        <v>1534</v>
      </c>
      <c r="F1175" s="217" t="s">
        <v>1535</v>
      </c>
      <c r="G1175" s="218" t="s">
        <v>160</v>
      </c>
      <c r="H1175" s="219">
        <v>2</v>
      </c>
      <c r="I1175" s="220"/>
      <c r="J1175" s="221">
        <f>ROUND(I1175*H1175,2)</f>
        <v>0</v>
      </c>
      <c r="K1175" s="222"/>
      <c r="L1175" s="44"/>
      <c r="M1175" s="223" t="s">
        <v>1</v>
      </c>
      <c r="N1175" s="224" t="s">
        <v>39</v>
      </c>
      <c r="O1175" s="91"/>
      <c r="P1175" s="225">
        <f>O1175*H1175</f>
        <v>0</v>
      </c>
      <c r="Q1175" s="225">
        <v>0</v>
      </c>
      <c r="R1175" s="225">
        <f>Q1175*H1175</f>
        <v>0</v>
      </c>
      <c r="S1175" s="225">
        <v>0.1104</v>
      </c>
      <c r="T1175" s="226">
        <f>S1175*H1175</f>
        <v>0.2208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7" t="s">
        <v>256</v>
      </c>
      <c r="AT1175" s="227" t="s">
        <v>142</v>
      </c>
      <c r="AU1175" s="227" t="s">
        <v>147</v>
      </c>
      <c r="AY1175" s="17" t="s">
        <v>139</v>
      </c>
      <c r="BE1175" s="228">
        <f>IF(N1175="základní",J1175,0)</f>
        <v>0</v>
      </c>
      <c r="BF1175" s="228">
        <f>IF(N1175="snížená",J1175,0)</f>
        <v>0</v>
      </c>
      <c r="BG1175" s="228">
        <f>IF(N1175="zákl. přenesená",J1175,0)</f>
        <v>0</v>
      </c>
      <c r="BH1175" s="228">
        <f>IF(N1175="sníž. přenesená",J1175,0)</f>
        <v>0</v>
      </c>
      <c r="BI1175" s="228">
        <f>IF(N1175="nulová",J1175,0)</f>
        <v>0</v>
      </c>
      <c r="BJ1175" s="17" t="s">
        <v>147</v>
      </c>
      <c r="BK1175" s="228">
        <f>ROUND(I1175*H1175,2)</f>
        <v>0</v>
      </c>
      <c r="BL1175" s="17" t="s">
        <v>256</v>
      </c>
      <c r="BM1175" s="227" t="s">
        <v>1536</v>
      </c>
    </row>
    <row r="1176" s="13" customFormat="1">
      <c r="A1176" s="13"/>
      <c r="B1176" s="229"/>
      <c r="C1176" s="230"/>
      <c r="D1176" s="231" t="s">
        <v>149</v>
      </c>
      <c r="E1176" s="232" t="s">
        <v>1</v>
      </c>
      <c r="F1176" s="233" t="s">
        <v>384</v>
      </c>
      <c r="G1176" s="230"/>
      <c r="H1176" s="232" t="s">
        <v>1</v>
      </c>
      <c r="I1176" s="234"/>
      <c r="J1176" s="230"/>
      <c r="K1176" s="230"/>
      <c r="L1176" s="235"/>
      <c r="M1176" s="236"/>
      <c r="N1176" s="237"/>
      <c r="O1176" s="237"/>
      <c r="P1176" s="237"/>
      <c r="Q1176" s="237"/>
      <c r="R1176" s="237"/>
      <c r="S1176" s="237"/>
      <c r="T1176" s="238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39" t="s">
        <v>149</v>
      </c>
      <c r="AU1176" s="239" t="s">
        <v>147</v>
      </c>
      <c r="AV1176" s="13" t="s">
        <v>81</v>
      </c>
      <c r="AW1176" s="13" t="s">
        <v>30</v>
      </c>
      <c r="AX1176" s="13" t="s">
        <v>73</v>
      </c>
      <c r="AY1176" s="239" t="s">
        <v>139</v>
      </c>
    </row>
    <row r="1177" s="14" customFormat="1">
      <c r="A1177" s="14"/>
      <c r="B1177" s="240"/>
      <c r="C1177" s="241"/>
      <c r="D1177" s="231" t="s">
        <v>149</v>
      </c>
      <c r="E1177" s="242" t="s">
        <v>1</v>
      </c>
      <c r="F1177" s="243" t="s">
        <v>147</v>
      </c>
      <c r="G1177" s="241"/>
      <c r="H1177" s="244">
        <v>2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0" t="s">
        <v>149</v>
      </c>
      <c r="AU1177" s="250" t="s">
        <v>147</v>
      </c>
      <c r="AV1177" s="14" t="s">
        <v>147</v>
      </c>
      <c r="AW1177" s="14" t="s">
        <v>30</v>
      </c>
      <c r="AX1177" s="14" t="s">
        <v>81</v>
      </c>
      <c r="AY1177" s="250" t="s">
        <v>139</v>
      </c>
    </row>
    <row r="1178" s="2" customFormat="1" ht="24.15" customHeight="1">
      <c r="A1178" s="38"/>
      <c r="B1178" s="39"/>
      <c r="C1178" s="215" t="s">
        <v>1537</v>
      </c>
      <c r="D1178" s="215" t="s">
        <v>142</v>
      </c>
      <c r="E1178" s="216" t="s">
        <v>1538</v>
      </c>
      <c r="F1178" s="217" t="s">
        <v>1539</v>
      </c>
      <c r="G1178" s="218" t="s">
        <v>145</v>
      </c>
      <c r="H1178" s="219">
        <v>0.10199999999999999</v>
      </c>
      <c r="I1178" s="220"/>
      <c r="J1178" s="221">
        <f>ROUND(I1178*H1178,2)</f>
        <v>0</v>
      </c>
      <c r="K1178" s="222"/>
      <c r="L1178" s="44"/>
      <c r="M1178" s="223" t="s">
        <v>1</v>
      </c>
      <c r="N1178" s="224" t="s">
        <v>39</v>
      </c>
      <c r="O1178" s="91"/>
      <c r="P1178" s="225">
        <f>O1178*H1178</f>
        <v>0</v>
      </c>
      <c r="Q1178" s="225">
        <v>0</v>
      </c>
      <c r="R1178" s="225">
        <f>Q1178*H1178</f>
        <v>0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256</v>
      </c>
      <c r="AT1178" s="227" t="s">
        <v>142</v>
      </c>
      <c r="AU1178" s="227" t="s">
        <v>147</v>
      </c>
      <c r="AY1178" s="17" t="s">
        <v>139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147</v>
      </c>
      <c r="BK1178" s="228">
        <f>ROUND(I1178*H1178,2)</f>
        <v>0</v>
      </c>
      <c r="BL1178" s="17" t="s">
        <v>256</v>
      </c>
      <c r="BM1178" s="227" t="s">
        <v>1540</v>
      </c>
    </row>
    <row r="1179" s="2" customFormat="1" ht="33" customHeight="1">
      <c r="A1179" s="38"/>
      <c r="B1179" s="39"/>
      <c r="C1179" s="215" t="s">
        <v>1541</v>
      </c>
      <c r="D1179" s="215" t="s">
        <v>142</v>
      </c>
      <c r="E1179" s="216" t="s">
        <v>1542</v>
      </c>
      <c r="F1179" s="217" t="s">
        <v>1543</v>
      </c>
      <c r="G1179" s="218" t="s">
        <v>145</v>
      </c>
      <c r="H1179" s="219">
        <v>0.20399999999999999</v>
      </c>
      <c r="I1179" s="220"/>
      <c r="J1179" s="221">
        <f>ROUND(I1179*H1179,2)</f>
        <v>0</v>
      </c>
      <c r="K1179" s="222"/>
      <c r="L1179" s="44"/>
      <c r="M1179" s="223" t="s">
        <v>1</v>
      </c>
      <c r="N1179" s="224" t="s">
        <v>39</v>
      </c>
      <c r="O1179" s="91"/>
      <c r="P1179" s="225">
        <f>O1179*H1179</f>
        <v>0</v>
      </c>
      <c r="Q1179" s="225">
        <v>0</v>
      </c>
      <c r="R1179" s="225">
        <f>Q1179*H1179</f>
        <v>0</v>
      </c>
      <c r="S1179" s="225">
        <v>0</v>
      </c>
      <c r="T1179" s="226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7" t="s">
        <v>256</v>
      </c>
      <c r="AT1179" s="227" t="s">
        <v>142</v>
      </c>
      <c r="AU1179" s="227" t="s">
        <v>147</v>
      </c>
      <c r="AY1179" s="17" t="s">
        <v>139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17" t="s">
        <v>147</v>
      </c>
      <c r="BK1179" s="228">
        <f>ROUND(I1179*H1179,2)</f>
        <v>0</v>
      </c>
      <c r="BL1179" s="17" t="s">
        <v>256</v>
      </c>
      <c r="BM1179" s="227" t="s">
        <v>1544</v>
      </c>
    </row>
    <row r="1180" s="14" customFormat="1">
      <c r="A1180" s="14"/>
      <c r="B1180" s="240"/>
      <c r="C1180" s="241"/>
      <c r="D1180" s="231" t="s">
        <v>149</v>
      </c>
      <c r="E1180" s="241"/>
      <c r="F1180" s="243" t="s">
        <v>1545</v>
      </c>
      <c r="G1180" s="241"/>
      <c r="H1180" s="244">
        <v>0.20399999999999999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149</v>
      </c>
      <c r="AU1180" s="250" t="s">
        <v>147</v>
      </c>
      <c r="AV1180" s="14" t="s">
        <v>147</v>
      </c>
      <c r="AW1180" s="14" t="s">
        <v>4</v>
      </c>
      <c r="AX1180" s="14" t="s">
        <v>81</v>
      </c>
      <c r="AY1180" s="250" t="s">
        <v>139</v>
      </c>
    </row>
    <row r="1181" s="12" customFormat="1" ht="22.8" customHeight="1">
      <c r="A1181" s="12"/>
      <c r="B1181" s="199"/>
      <c r="C1181" s="200"/>
      <c r="D1181" s="201" t="s">
        <v>72</v>
      </c>
      <c r="E1181" s="213" t="s">
        <v>1546</v>
      </c>
      <c r="F1181" s="213" t="s">
        <v>1547</v>
      </c>
      <c r="G1181" s="200"/>
      <c r="H1181" s="200"/>
      <c r="I1181" s="203"/>
      <c r="J1181" s="214">
        <f>BK1181</f>
        <v>0</v>
      </c>
      <c r="K1181" s="200"/>
      <c r="L1181" s="205"/>
      <c r="M1181" s="206"/>
      <c r="N1181" s="207"/>
      <c r="O1181" s="207"/>
      <c r="P1181" s="208">
        <f>SUM(P1182:P1188)</f>
        <v>0</v>
      </c>
      <c r="Q1181" s="207"/>
      <c r="R1181" s="208">
        <f>SUM(R1182:R1188)</f>
        <v>0</v>
      </c>
      <c r="S1181" s="207"/>
      <c r="T1181" s="209">
        <f>SUM(T1182:T1188)</f>
        <v>0.016199999999999999</v>
      </c>
      <c r="U1181" s="12"/>
      <c r="V1181" s="12"/>
      <c r="W1181" s="12"/>
      <c r="X1181" s="12"/>
      <c r="Y1181" s="12"/>
      <c r="Z1181" s="12"/>
      <c r="AA1181" s="12"/>
      <c r="AB1181" s="12"/>
      <c r="AC1181" s="12"/>
      <c r="AD1181" s="12"/>
      <c r="AE1181" s="12"/>
      <c r="AR1181" s="210" t="s">
        <v>147</v>
      </c>
      <c r="AT1181" s="211" t="s">
        <v>72</v>
      </c>
      <c r="AU1181" s="211" t="s">
        <v>81</v>
      </c>
      <c r="AY1181" s="210" t="s">
        <v>139</v>
      </c>
      <c r="BK1181" s="212">
        <f>SUM(BK1182:BK1188)</f>
        <v>0</v>
      </c>
    </row>
    <row r="1182" s="2" customFormat="1" ht="24.15" customHeight="1">
      <c r="A1182" s="38"/>
      <c r="B1182" s="39"/>
      <c r="C1182" s="215" t="s">
        <v>1548</v>
      </c>
      <c r="D1182" s="215" t="s">
        <v>142</v>
      </c>
      <c r="E1182" s="216" t="s">
        <v>1549</v>
      </c>
      <c r="F1182" s="217" t="s">
        <v>1550</v>
      </c>
      <c r="G1182" s="218" t="s">
        <v>160</v>
      </c>
      <c r="H1182" s="219">
        <v>3</v>
      </c>
      <c r="I1182" s="220"/>
      <c r="J1182" s="221">
        <f>ROUND(I1182*H1182,2)</f>
        <v>0</v>
      </c>
      <c r="K1182" s="222"/>
      <c r="L1182" s="44"/>
      <c r="M1182" s="223" t="s">
        <v>1</v>
      </c>
      <c r="N1182" s="224" t="s">
        <v>39</v>
      </c>
      <c r="O1182" s="91"/>
      <c r="P1182" s="225">
        <f>O1182*H1182</f>
        <v>0</v>
      </c>
      <c r="Q1182" s="225">
        <v>0</v>
      </c>
      <c r="R1182" s="225">
        <f>Q1182*H1182</f>
        <v>0</v>
      </c>
      <c r="S1182" s="225">
        <v>0.00040000000000000002</v>
      </c>
      <c r="T1182" s="226">
        <f>S1182*H1182</f>
        <v>0.0012000000000000001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256</v>
      </c>
      <c r="AT1182" s="227" t="s">
        <v>142</v>
      </c>
      <c r="AU1182" s="227" t="s">
        <v>147</v>
      </c>
      <c r="AY1182" s="17" t="s">
        <v>139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147</v>
      </c>
      <c r="BK1182" s="228">
        <f>ROUND(I1182*H1182,2)</f>
        <v>0</v>
      </c>
      <c r="BL1182" s="17" t="s">
        <v>256</v>
      </c>
      <c r="BM1182" s="227" t="s">
        <v>1551</v>
      </c>
    </row>
    <row r="1183" s="13" customFormat="1">
      <c r="A1183" s="13"/>
      <c r="B1183" s="229"/>
      <c r="C1183" s="230"/>
      <c r="D1183" s="231" t="s">
        <v>149</v>
      </c>
      <c r="E1183" s="232" t="s">
        <v>1</v>
      </c>
      <c r="F1183" s="233" t="s">
        <v>1552</v>
      </c>
      <c r="G1183" s="230"/>
      <c r="H1183" s="232" t="s">
        <v>1</v>
      </c>
      <c r="I1183" s="234"/>
      <c r="J1183" s="230"/>
      <c r="K1183" s="230"/>
      <c r="L1183" s="235"/>
      <c r="M1183" s="236"/>
      <c r="N1183" s="237"/>
      <c r="O1183" s="237"/>
      <c r="P1183" s="237"/>
      <c r="Q1183" s="237"/>
      <c r="R1183" s="237"/>
      <c r="S1183" s="237"/>
      <c r="T1183" s="238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9" t="s">
        <v>149</v>
      </c>
      <c r="AU1183" s="239" t="s">
        <v>147</v>
      </c>
      <c r="AV1183" s="13" t="s">
        <v>81</v>
      </c>
      <c r="AW1183" s="13" t="s">
        <v>30</v>
      </c>
      <c r="AX1183" s="13" t="s">
        <v>73</v>
      </c>
      <c r="AY1183" s="239" t="s">
        <v>139</v>
      </c>
    </row>
    <row r="1184" s="14" customFormat="1">
      <c r="A1184" s="14"/>
      <c r="B1184" s="240"/>
      <c r="C1184" s="241"/>
      <c r="D1184" s="231" t="s">
        <v>149</v>
      </c>
      <c r="E1184" s="242" t="s">
        <v>1</v>
      </c>
      <c r="F1184" s="243" t="s">
        <v>538</v>
      </c>
      <c r="G1184" s="241"/>
      <c r="H1184" s="244">
        <v>3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149</v>
      </c>
      <c r="AU1184" s="250" t="s">
        <v>147</v>
      </c>
      <c r="AV1184" s="14" t="s">
        <v>147</v>
      </c>
      <c r="AW1184" s="14" t="s">
        <v>30</v>
      </c>
      <c r="AX1184" s="14" t="s">
        <v>81</v>
      </c>
      <c r="AY1184" s="250" t="s">
        <v>139</v>
      </c>
    </row>
    <row r="1185" s="2" customFormat="1" ht="24.15" customHeight="1">
      <c r="A1185" s="38"/>
      <c r="B1185" s="39"/>
      <c r="C1185" s="215" t="s">
        <v>1553</v>
      </c>
      <c r="D1185" s="215" t="s">
        <v>142</v>
      </c>
      <c r="E1185" s="216" t="s">
        <v>1554</v>
      </c>
      <c r="F1185" s="217" t="s">
        <v>1555</v>
      </c>
      <c r="G1185" s="218" t="s">
        <v>1556</v>
      </c>
      <c r="H1185" s="219">
        <v>15</v>
      </c>
      <c r="I1185" s="220"/>
      <c r="J1185" s="221">
        <f>ROUND(I1185*H1185,2)</f>
        <v>0</v>
      </c>
      <c r="K1185" s="222"/>
      <c r="L1185" s="44"/>
      <c r="M1185" s="223" t="s">
        <v>1</v>
      </c>
      <c r="N1185" s="224" t="s">
        <v>39</v>
      </c>
      <c r="O1185" s="91"/>
      <c r="P1185" s="225">
        <f>O1185*H1185</f>
        <v>0</v>
      </c>
      <c r="Q1185" s="225">
        <v>0</v>
      </c>
      <c r="R1185" s="225">
        <f>Q1185*H1185</f>
        <v>0</v>
      </c>
      <c r="S1185" s="225">
        <v>0.001</v>
      </c>
      <c r="T1185" s="226">
        <f>S1185*H1185</f>
        <v>0.014999999999999999</v>
      </c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  <c r="AE1185" s="38"/>
      <c r="AR1185" s="227" t="s">
        <v>256</v>
      </c>
      <c r="AT1185" s="227" t="s">
        <v>142</v>
      </c>
      <c r="AU1185" s="227" t="s">
        <v>147</v>
      </c>
      <c r="AY1185" s="17" t="s">
        <v>139</v>
      </c>
      <c r="BE1185" s="228">
        <f>IF(N1185="základní",J1185,0)</f>
        <v>0</v>
      </c>
      <c r="BF1185" s="228">
        <f>IF(N1185="snížená",J1185,0)</f>
        <v>0</v>
      </c>
      <c r="BG1185" s="228">
        <f>IF(N1185="zákl. přenesená",J1185,0)</f>
        <v>0</v>
      </c>
      <c r="BH1185" s="228">
        <f>IF(N1185="sníž. přenesená",J1185,0)</f>
        <v>0</v>
      </c>
      <c r="BI1185" s="228">
        <f>IF(N1185="nulová",J1185,0)</f>
        <v>0</v>
      </c>
      <c r="BJ1185" s="17" t="s">
        <v>147</v>
      </c>
      <c r="BK1185" s="228">
        <f>ROUND(I1185*H1185,2)</f>
        <v>0</v>
      </c>
      <c r="BL1185" s="17" t="s">
        <v>256</v>
      </c>
      <c r="BM1185" s="227" t="s">
        <v>1557</v>
      </c>
    </row>
    <row r="1186" s="13" customFormat="1">
      <c r="A1186" s="13"/>
      <c r="B1186" s="229"/>
      <c r="C1186" s="230"/>
      <c r="D1186" s="231" t="s">
        <v>149</v>
      </c>
      <c r="E1186" s="232" t="s">
        <v>1</v>
      </c>
      <c r="F1186" s="233" t="s">
        <v>1558</v>
      </c>
      <c r="G1186" s="230"/>
      <c r="H1186" s="232" t="s">
        <v>1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9" t="s">
        <v>149</v>
      </c>
      <c r="AU1186" s="239" t="s">
        <v>147</v>
      </c>
      <c r="AV1186" s="13" t="s">
        <v>81</v>
      </c>
      <c r="AW1186" s="13" t="s">
        <v>30</v>
      </c>
      <c r="AX1186" s="13" t="s">
        <v>73</v>
      </c>
      <c r="AY1186" s="239" t="s">
        <v>139</v>
      </c>
    </row>
    <row r="1187" s="14" customFormat="1">
      <c r="A1187" s="14"/>
      <c r="B1187" s="240"/>
      <c r="C1187" s="241"/>
      <c r="D1187" s="231" t="s">
        <v>149</v>
      </c>
      <c r="E1187" s="242" t="s">
        <v>1</v>
      </c>
      <c r="F1187" s="243" t="s">
        <v>250</v>
      </c>
      <c r="G1187" s="241"/>
      <c r="H1187" s="244">
        <v>15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0" t="s">
        <v>149</v>
      </c>
      <c r="AU1187" s="250" t="s">
        <v>147</v>
      </c>
      <c r="AV1187" s="14" t="s">
        <v>147</v>
      </c>
      <c r="AW1187" s="14" t="s">
        <v>30</v>
      </c>
      <c r="AX1187" s="14" t="s">
        <v>73</v>
      </c>
      <c r="AY1187" s="250" t="s">
        <v>139</v>
      </c>
    </row>
    <row r="1188" s="15" customFormat="1">
      <c r="A1188" s="15"/>
      <c r="B1188" s="262"/>
      <c r="C1188" s="263"/>
      <c r="D1188" s="231" t="s">
        <v>149</v>
      </c>
      <c r="E1188" s="264" t="s">
        <v>1</v>
      </c>
      <c r="F1188" s="265" t="s">
        <v>170</v>
      </c>
      <c r="G1188" s="263"/>
      <c r="H1188" s="266">
        <v>15</v>
      </c>
      <c r="I1188" s="267"/>
      <c r="J1188" s="263"/>
      <c r="K1188" s="263"/>
      <c r="L1188" s="268"/>
      <c r="M1188" s="269"/>
      <c r="N1188" s="270"/>
      <c r="O1188" s="270"/>
      <c r="P1188" s="270"/>
      <c r="Q1188" s="270"/>
      <c r="R1188" s="270"/>
      <c r="S1188" s="270"/>
      <c r="T1188" s="271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T1188" s="272" t="s">
        <v>149</v>
      </c>
      <c r="AU1188" s="272" t="s">
        <v>147</v>
      </c>
      <c r="AV1188" s="15" t="s">
        <v>146</v>
      </c>
      <c r="AW1188" s="15" t="s">
        <v>30</v>
      </c>
      <c r="AX1188" s="15" t="s">
        <v>81</v>
      </c>
      <c r="AY1188" s="272" t="s">
        <v>139</v>
      </c>
    </row>
    <row r="1189" s="12" customFormat="1" ht="22.8" customHeight="1">
      <c r="A1189" s="12"/>
      <c r="B1189" s="199"/>
      <c r="C1189" s="200"/>
      <c r="D1189" s="201" t="s">
        <v>72</v>
      </c>
      <c r="E1189" s="213" t="s">
        <v>1559</v>
      </c>
      <c r="F1189" s="213" t="s">
        <v>1560</v>
      </c>
      <c r="G1189" s="200"/>
      <c r="H1189" s="200"/>
      <c r="I1189" s="203"/>
      <c r="J1189" s="214">
        <f>BK1189</f>
        <v>0</v>
      </c>
      <c r="K1189" s="200"/>
      <c r="L1189" s="205"/>
      <c r="M1189" s="206"/>
      <c r="N1189" s="207"/>
      <c r="O1189" s="207"/>
      <c r="P1189" s="208">
        <f>SUM(P1190:P1258)</f>
        <v>0</v>
      </c>
      <c r="Q1189" s="207"/>
      <c r="R1189" s="208">
        <f>SUM(R1190:R1258)</f>
        <v>0.22009876</v>
      </c>
      <c r="S1189" s="207"/>
      <c r="T1189" s="209">
        <f>SUM(T1190:T1258)</f>
        <v>0.2736594</v>
      </c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R1189" s="210" t="s">
        <v>147</v>
      </c>
      <c r="AT1189" s="211" t="s">
        <v>72</v>
      </c>
      <c r="AU1189" s="211" t="s">
        <v>81</v>
      </c>
      <c r="AY1189" s="210" t="s">
        <v>139</v>
      </c>
      <c r="BK1189" s="212">
        <f>SUM(BK1190:BK1258)</f>
        <v>0</v>
      </c>
    </row>
    <row r="1190" s="2" customFormat="1" ht="16.5" customHeight="1">
      <c r="A1190" s="38"/>
      <c r="B1190" s="39"/>
      <c r="C1190" s="215" t="s">
        <v>1561</v>
      </c>
      <c r="D1190" s="215" t="s">
        <v>142</v>
      </c>
      <c r="E1190" s="216" t="s">
        <v>1562</v>
      </c>
      <c r="F1190" s="217" t="s">
        <v>1563</v>
      </c>
      <c r="G1190" s="218" t="s">
        <v>166</v>
      </c>
      <c r="H1190" s="219">
        <v>4.3540000000000001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0</v>
      </c>
      <c r="R1190" s="225">
        <f>Q1190*H1190</f>
        <v>0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256</v>
      </c>
      <c r="AT1190" s="227" t="s">
        <v>142</v>
      </c>
      <c r="AU1190" s="227" t="s">
        <v>147</v>
      </c>
      <c r="AY1190" s="17" t="s">
        <v>139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147</v>
      </c>
      <c r="BK1190" s="228">
        <f>ROUND(I1190*H1190,2)</f>
        <v>0</v>
      </c>
      <c r="BL1190" s="17" t="s">
        <v>256</v>
      </c>
      <c r="BM1190" s="227" t="s">
        <v>1564</v>
      </c>
    </row>
    <row r="1191" s="13" customFormat="1">
      <c r="A1191" s="13"/>
      <c r="B1191" s="229"/>
      <c r="C1191" s="230"/>
      <c r="D1191" s="231" t="s">
        <v>149</v>
      </c>
      <c r="E1191" s="232" t="s">
        <v>1</v>
      </c>
      <c r="F1191" s="233" t="s">
        <v>189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149</v>
      </c>
      <c r="AU1191" s="239" t="s">
        <v>147</v>
      </c>
      <c r="AV1191" s="13" t="s">
        <v>81</v>
      </c>
      <c r="AW1191" s="13" t="s">
        <v>30</v>
      </c>
      <c r="AX1191" s="13" t="s">
        <v>73</v>
      </c>
      <c r="AY1191" s="239" t="s">
        <v>139</v>
      </c>
    </row>
    <row r="1192" s="14" customFormat="1">
      <c r="A1192" s="14"/>
      <c r="B1192" s="240"/>
      <c r="C1192" s="241"/>
      <c r="D1192" s="231" t="s">
        <v>149</v>
      </c>
      <c r="E1192" s="242" t="s">
        <v>1</v>
      </c>
      <c r="F1192" s="243" t="s">
        <v>190</v>
      </c>
      <c r="G1192" s="241"/>
      <c r="H1192" s="244">
        <v>1.228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149</v>
      </c>
      <c r="AU1192" s="250" t="s">
        <v>147</v>
      </c>
      <c r="AV1192" s="14" t="s">
        <v>147</v>
      </c>
      <c r="AW1192" s="14" t="s">
        <v>30</v>
      </c>
      <c r="AX1192" s="14" t="s">
        <v>73</v>
      </c>
      <c r="AY1192" s="250" t="s">
        <v>139</v>
      </c>
    </row>
    <row r="1193" s="13" customFormat="1">
      <c r="A1193" s="13"/>
      <c r="B1193" s="229"/>
      <c r="C1193" s="230"/>
      <c r="D1193" s="231" t="s">
        <v>149</v>
      </c>
      <c r="E1193" s="232" t="s">
        <v>1</v>
      </c>
      <c r="F1193" s="233" t="s">
        <v>191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149</v>
      </c>
      <c r="AU1193" s="239" t="s">
        <v>147</v>
      </c>
      <c r="AV1193" s="13" t="s">
        <v>81</v>
      </c>
      <c r="AW1193" s="13" t="s">
        <v>30</v>
      </c>
      <c r="AX1193" s="13" t="s">
        <v>73</v>
      </c>
      <c r="AY1193" s="239" t="s">
        <v>139</v>
      </c>
    </row>
    <row r="1194" s="14" customFormat="1">
      <c r="A1194" s="14"/>
      <c r="B1194" s="240"/>
      <c r="C1194" s="241"/>
      <c r="D1194" s="231" t="s">
        <v>149</v>
      </c>
      <c r="E1194" s="242" t="s">
        <v>1</v>
      </c>
      <c r="F1194" s="243" t="s">
        <v>192</v>
      </c>
      <c r="G1194" s="241"/>
      <c r="H1194" s="244">
        <v>3.1259999999999999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149</v>
      </c>
      <c r="AU1194" s="250" t="s">
        <v>147</v>
      </c>
      <c r="AV1194" s="14" t="s">
        <v>147</v>
      </c>
      <c r="AW1194" s="14" t="s">
        <v>30</v>
      </c>
      <c r="AX1194" s="14" t="s">
        <v>73</v>
      </c>
      <c r="AY1194" s="250" t="s">
        <v>139</v>
      </c>
    </row>
    <row r="1195" s="15" customFormat="1">
      <c r="A1195" s="15"/>
      <c r="B1195" s="262"/>
      <c r="C1195" s="263"/>
      <c r="D1195" s="231" t="s">
        <v>149</v>
      </c>
      <c r="E1195" s="264" t="s">
        <v>1</v>
      </c>
      <c r="F1195" s="265" t="s">
        <v>170</v>
      </c>
      <c r="G1195" s="263"/>
      <c r="H1195" s="266">
        <v>4.3540000000000001</v>
      </c>
      <c r="I1195" s="267"/>
      <c r="J1195" s="263"/>
      <c r="K1195" s="263"/>
      <c r="L1195" s="268"/>
      <c r="M1195" s="269"/>
      <c r="N1195" s="270"/>
      <c r="O1195" s="270"/>
      <c r="P1195" s="270"/>
      <c r="Q1195" s="270"/>
      <c r="R1195" s="270"/>
      <c r="S1195" s="270"/>
      <c r="T1195" s="271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72" t="s">
        <v>149</v>
      </c>
      <c r="AU1195" s="272" t="s">
        <v>147</v>
      </c>
      <c r="AV1195" s="15" t="s">
        <v>146</v>
      </c>
      <c r="AW1195" s="15" t="s">
        <v>30</v>
      </c>
      <c r="AX1195" s="15" t="s">
        <v>81</v>
      </c>
      <c r="AY1195" s="272" t="s">
        <v>139</v>
      </c>
    </row>
    <row r="1196" s="2" customFormat="1" ht="16.5" customHeight="1">
      <c r="A1196" s="38"/>
      <c r="B1196" s="39"/>
      <c r="C1196" s="215" t="s">
        <v>1565</v>
      </c>
      <c r="D1196" s="215" t="s">
        <v>142</v>
      </c>
      <c r="E1196" s="216" t="s">
        <v>1566</v>
      </c>
      <c r="F1196" s="217" t="s">
        <v>1567</v>
      </c>
      <c r="G1196" s="218" t="s">
        <v>166</v>
      </c>
      <c r="H1196" s="219">
        <v>4.3540000000000001</v>
      </c>
      <c r="I1196" s="220"/>
      <c r="J1196" s="221">
        <f>ROUND(I1196*H1196,2)</f>
        <v>0</v>
      </c>
      <c r="K1196" s="222"/>
      <c r="L1196" s="44"/>
      <c r="M1196" s="223" t="s">
        <v>1</v>
      </c>
      <c r="N1196" s="224" t="s">
        <v>39</v>
      </c>
      <c r="O1196" s="91"/>
      <c r="P1196" s="225">
        <f>O1196*H1196</f>
        <v>0</v>
      </c>
      <c r="Q1196" s="225">
        <v>0.00029999999999999997</v>
      </c>
      <c r="R1196" s="225">
        <f>Q1196*H1196</f>
        <v>0.0013062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256</v>
      </c>
      <c r="AT1196" s="227" t="s">
        <v>142</v>
      </c>
      <c r="AU1196" s="227" t="s">
        <v>147</v>
      </c>
      <c r="AY1196" s="17" t="s">
        <v>139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147</v>
      </c>
      <c r="BK1196" s="228">
        <f>ROUND(I1196*H1196,2)</f>
        <v>0</v>
      </c>
      <c r="BL1196" s="17" t="s">
        <v>256</v>
      </c>
      <c r="BM1196" s="227" t="s">
        <v>1568</v>
      </c>
    </row>
    <row r="1197" s="13" customFormat="1">
      <c r="A1197" s="13"/>
      <c r="B1197" s="229"/>
      <c r="C1197" s="230"/>
      <c r="D1197" s="231" t="s">
        <v>149</v>
      </c>
      <c r="E1197" s="232" t="s">
        <v>1</v>
      </c>
      <c r="F1197" s="233" t="s">
        <v>189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149</v>
      </c>
      <c r="AU1197" s="239" t="s">
        <v>147</v>
      </c>
      <c r="AV1197" s="13" t="s">
        <v>81</v>
      </c>
      <c r="AW1197" s="13" t="s">
        <v>30</v>
      </c>
      <c r="AX1197" s="13" t="s">
        <v>73</v>
      </c>
      <c r="AY1197" s="239" t="s">
        <v>139</v>
      </c>
    </row>
    <row r="1198" s="14" customFormat="1">
      <c r="A1198" s="14"/>
      <c r="B1198" s="240"/>
      <c r="C1198" s="241"/>
      <c r="D1198" s="231" t="s">
        <v>149</v>
      </c>
      <c r="E1198" s="242" t="s">
        <v>1</v>
      </c>
      <c r="F1198" s="243" t="s">
        <v>190</v>
      </c>
      <c r="G1198" s="241"/>
      <c r="H1198" s="244">
        <v>1.228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149</v>
      </c>
      <c r="AU1198" s="250" t="s">
        <v>147</v>
      </c>
      <c r="AV1198" s="14" t="s">
        <v>147</v>
      </c>
      <c r="AW1198" s="14" t="s">
        <v>30</v>
      </c>
      <c r="AX1198" s="14" t="s">
        <v>73</v>
      </c>
      <c r="AY1198" s="250" t="s">
        <v>139</v>
      </c>
    </row>
    <row r="1199" s="13" customFormat="1">
      <c r="A1199" s="13"/>
      <c r="B1199" s="229"/>
      <c r="C1199" s="230"/>
      <c r="D1199" s="231" t="s">
        <v>149</v>
      </c>
      <c r="E1199" s="232" t="s">
        <v>1</v>
      </c>
      <c r="F1199" s="233" t="s">
        <v>191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149</v>
      </c>
      <c r="AU1199" s="239" t="s">
        <v>147</v>
      </c>
      <c r="AV1199" s="13" t="s">
        <v>81</v>
      </c>
      <c r="AW1199" s="13" t="s">
        <v>30</v>
      </c>
      <c r="AX1199" s="13" t="s">
        <v>73</v>
      </c>
      <c r="AY1199" s="239" t="s">
        <v>139</v>
      </c>
    </row>
    <row r="1200" s="14" customFormat="1">
      <c r="A1200" s="14"/>
      <c r="B1200" s="240"/>
      <c r="C1200" s="241"/>
      <c r="D1200" s="231" t="s">
        <v>149</v>
      </c>
      <c r="E1200" s="242" t="s">
        <v>1</v>
      </c>
      <c r="F1200" s="243" t="s">
        <v>192</v>
      </c>
      <c r="G1200" s="241"/>
      <c r="H1200" s="244">
        <v>3.1259999999999999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149</v>
      </c>
      <c r="AU1200" s="250" t="s">
        <v>147</v>
      </c>
      <c r="AV1200" s="14" t="s">
        <v>147</v>
      </c>
      <c r="AW1200" s="14" t="s">
        <v>30</v>
      </c>
      <c r="AX1200" s="14" t="s">
        <v>73</v>
      </c>
      <c r="AY1200" s="250" t="s">
        <v>139</v>
      </c>
    </row>
    <row r="1201" s="15" customFormat="1">
      <c r="A1201" s="15"/>
      <c r="B1201" s="262"/>
      <c r="C1201" s="263"/>
      <c r="D1201" s="231" t="s">
        <v>149</v>
      </c>
      <c r="E1201" s="264" t="s">
        <v>1</v>
      </c>
      <c r="F1201" s="265" t="s">
        <v>170</v>
      </c>
      <c r="G1201" s="263"/>
      <c r="H1201" s="266">
        <v>4.3540000000000001</v>
      </c>
      <c r="I1201" s="267"/>
      <c r="J1201" s="263"/>
      <c r="K1201" s="263"/>
      <c r="L1201" s="268"/>
      <c r="M1201" s="269"/>
      <c r="N1201" s="270"/>
      <c r="O1201" s="270"/>
      <c r="P1201" s="270"/>
      <c r="Q1201" s="270"/>
      <c r="R1201" s="270"/>
      <c r="S1201" s="270"/>
      <c r="T1201" s="271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72" t="s">
        <v>149</v>
      </c>
      <c r="AU1201" s="272" t="s">
        <v>147</v>
      </c>
      <c r="AV1201" s="15" t="s">
        <v>146</v>
      </c>
      <c r="AW1201" s="15" t="s">
        <v>30</v>
      </c>
      <c r="AX1201" s="15" t="s">
        <v>81</v>
      </c>
      <c r="AY1201" s="272" t="s">
        <v>139</v>
      </c>
    </row>
    <row r="1202" s="2" customFormat="1" ht="24.15" customHeight="1">
      <c r="A1202" s="38"/>
      <c r="B1202" s="39"/>
      <c r="C1202" s="215" t="s">
        <v>1569</v>
      </c>
      <c r="D1202" s="215" t="s">
        <v>142</v>
      </c>
      <c r="E1202" s="216" t="s">
        <v>1570</v>
      </c>
      <c r="F1202" s="217" t="s">
        <v>1571</v>
      </c>
      <c r="G1202" s="218" t="s">
        <v>166</v>
      </c>
      <c r="H1202" s="219">
        <v>4.3540000000000001</v>
      </c>
      <c r="I1202" s="220"/>
      <c r="J1202" s="221">
        <f>ROUND(I1202*H1202,2)</f>
        <v>0</v>
      </c>
      <c r="K1202" s="222"/>
      <c r="L1202" s="44"/>
      <c r="M1202" s="223" t="s">
        <v>1</v>
      </c>
      <c r="N1202" s="224" t="s">
        <v>39</v>
      </c>
      <c r="O1202" s="91"/>
      <c r="P1202" s="225">
        <f>O1202*H1202</f>
        <v>0</v>
      </c>
      <c r="Q1202" s="225">
        <v>0.0075799999999999999</v>
      </c>
      <c r="R1202" s="225">
        <f>Q1202*H1202</f>
        <v>0.033003320000000003</v>
      </c>
      <c r="S1202" s="225">
        <v>0</v>
      </c>
      <c r="T1202" s="226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256</v>
      </c>
      <c r="AT1202" s="227" t="s">
        <v>142</v>
      </c>
      <c r="AU1202" s="227" t="s">
        <v>147</v>
      </c>
      <c r="AY1202" s="17" t="s">
        <v>139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147</v>
      </c>
      <c r="BK1202" s="228">
        <f>ROUND(I1202*H1202,2)</f>
        <v>0</v>
      </c>
      <c r="BL1202" s="17" t="s">
        <v>256</v>
      </c>
      <c r="BM1202" s="227" t="s">
        <v>1572</v>
      </c>
    </row>
    <row r="1203" s="13" customFormat="1">
      <c r="A1203" s="13"/>
      <c r="B1203" s="229"/>
      <c r="C1203" s="230"/>
      <c r="D1203" s="231" t="s">
        <v>149</v>
      </c>
      <c r="E1203" s="232" t="s">
        <v>1</v>
      </c>
      <c r="F1203" s="233" t="s">
        <v>189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149</v>
      </c>
      <c r="AU1203" s="239" t="s">
        <v>147</v>
      </c>
      <c r="AV1203" s="13" t="s">
        <v>81</v>
      </c>
      <c r="AW1203" s="13" t="s">
        <v>30</v>
      </c>
      <c r="AX1203" s="13" t="s">
        <v>73</v>
      </c>
      <c r="AY1203" s="239" t="s">
        <v>139</v>
      </c>
    </row>
    <row r="1204" s="14" customFormat="1">
      <c r="A1204" s="14"/>
      <c r="B1204" s="240"/>
      <c r="C1204" s="241"/>
      <c r="D1204" s="231" t="s">
        <v>149</v>
      </c>
      <c r="E1204" s="242" t="s">
        <v>1</v>
      </c>
      <c r="F1204" s="243" t="s">
        <v>190</v>
      </c>
      <c r="G1204" s="241"/>
      <c r="H1204" s="244">
        <v>1.228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149</v>
      </c>
      <c r="AU1204" s="250" t="s">
        <v>147</v>
      </c>
      <c r="AV1204" s="14" t="s">
        <v>147</v>
      </c>
      <c r="AW1204" s="14" t="s">
        <v>30</v>
      </c>
      <c r="AX1204" s="14" t="s">
        <v>73</v>
      </c>
      <c r="AY1204" s="250" t="s">
        <v>139</v>
      </c>
    </row>
    <row r="1205" s="13" customFormat="1">
      <c r="A1205" s="13"/>
      <c r="B1205" s="229"/>
      <c r="C1205" s="230"/>
      <c r="D1205" s="231" t="s">
        <v>149</v>
      </c>
      <c r="E1205" s="232" t="s">
        <v>1</v>
      </c>
      <c r="F1205" s="233" t="s">
        <v>191</v>
      </c>
      <c r="G1205" s="230"/>
      <c r="H1205" s="232" t="s">
        <v>1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9" t="s">
        <v>149</v>
      </c>
      <c r="AU1205" s="239" t="s">
        <v>147</v>
      </c>
      <c r="AV1205" s="13" t="s">
        <v>81</v>
      </c>
      <c r="AW1205" s="13" t="s">
        <v>30</v>
      </c>
      <c r="AX1205" s="13" t="s">
        <v>73</v>
      </c>
      <c r="AY1205" s="239" t="s">
        <v>139</v>
      </c>
    </row>
    <row r="1206" s="14" customFormat="1">
      <c r="A1206" s="14"/>
      <c r="B1206" s="240"/>
      <c r="C1206" s="241"/>
      <c r="D1206" s="231" t="s">
        <v>149</v>
      </c>
      <c r="E1206" s="242" t="s">
        <v>1</v>
      </c>
      <c r="F1206" s="243" t="s">
        <v>192</v>
      </c>
      <c r="G1206" s="241"/>
      <c r="H1206" s="244">
        <v>3.1259999999999999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0" t="s">
        <v>149</v>
      </c>
      <c r="AU1206" s="250" t="s">
        <v>147</v>
      </c>
      <c r="AV1206" s="14" t="s">
        <v>147</v>
      </c>
      <c r="AW1206" s="14" t="s">
        <v>30</v>
      </c>
      <c r="AX1206" s="14" t="s">
        <v>73</v>
      </c>
      <c r="AY1206" s="250" t="s">
        <v>139</v>
      </c>
    </row>
    <row r="1207" s="15" customFormat="1">
      <c r="A1207" s="15"/>
      <c r="B1207" s="262"/>
      <c r="C1207" s="263"/>
      <c r="D1207" s="231" t="s">
        <v>149</v>
      </c>
      <c r="E1207" s="264" t="s">
        <v>1</v>
      </c>
      <c r="F1207" s="265" t="s">
        <v>170</v>
      </c>
      <c r="G1207" s="263"/>
      <c r="H1207" s="266">
        <v>4.3540000000000001</v>
      </c>
      <c r="I1207" s="267"/>
      <c r="J1207" s="263"/>
      <c r="K1207" s="263"/>
      <c r="L1207" s="268"/>
      <c r="M1207" s="269"/>
      <c r="N1207" s="270"/>
      <c r="O1207" s="270"/>
      <c r="P1207" s="270"/>
      <c r="Q1207" s="270"/>
      <c r="R1207" s="270"/>
      <c r="S1207" s="270"/>
      <c r="T1207" s="271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272" t="s">
        <v>149</v>
      </c>
      <c r="AU1207" s="272" t="s">
        <v>147</v>
      </c>
      <c r="AV1207" s="15" t="s">
        <v>146</v>
      </c>
      <c r="AW1207" s="15" t="s">
        <v>30</v>
      </c>
      <c r="AX1207" s="15" t="s">
        <v>81</v>
      </c>
      <c r="AY1207" s="272" t="s">
        <v>139</v>
      </c>
    </row>
    <row r="1208" s="2" customFormat="1" ht="24.15" customHeight="1">
      <c r="A1208" s="38"/>
      <c r="B1208" s="39"/>
      <c r="C1208" s="215" t="s">
        <v>1573</v>
      </c>
      <c r="D1208" s="215" t="s">
        <v>142</v>
      </c>
      <c r="E1208" s="216" t="s">
        <v>1574</v>
      </c>
      <c r="F1208" s="217" t="s">
        <v>1575</v>
      </c>
      <c r="G1208" s="218" t="s">
        <v>174</v>
      </c>
      <c r="H1208" s="219">
        <v>23.309999999999999</v>
      </c>
      <c r="I1208" s="220"/>
      <c r="J1208" s="221">
        <f>ROUND(I1208*H1208,2)</f>
        <v>0</v>
      </c>
      <c r="K1208" s="222"/>
      <c r="L1208" s="44"/>
      <c r="M1208" s="223" t="s">
        <v>1</v>
      </c>
      <c r="N1208" s="224" t="s">
        <v>39</v>
      </c>
      <c r="O1208" s="91"/>
      <c r="P1208" s="225">
        <f>O1208*H1208</f>
        <v>0</v>
      </c>
      <c r="Q1208" s="225">
        <v>0</v>
      </c>
      <c r="R1208" s="225">
        <f>Q1208*H1208</f>
        <v>0</v>
      </c>
      <c r="S1208" s="225">
        <v>0.01174</v>
      </c>
      <c r="T1208" s="226">
        <f>S1208*H1208</f>
        <v>0.2736594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7" t="s">
        <v>256</v>
      </c>
      <c r="AT1208" s="227" t="s">
        <v>142</v>
      </c>
      <c r="AU1208" s="227" t="s">
        <v>147</v>
      </c>
      <c r="AY1208" s="17" t="s">
        <v>139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17" t="s">
        <v>147</v>
      </c>
      <c r="BK1208" s="228">
        <f>ROUND(I1208*H1208,2)</f>
        <v>0</v>
      </c>
      <c r="BL1208" s="17" t="s">
        <v>256</v>
      </c>
      <c r="BM1208" s="227" t="s">
        <v>1576</v>
      </c>
    </row>
    <row r="1209" s="13" customFormat="1">
      <c r="A1209" s="13"/>
      <c r="B1209" s="229"/>
      <c r="C1209" s="230"/>
      <c r="D1209" s="231" t="s">
        <v>149</v>
      </c>
      <c r="E1209" s="232" t="s">
        <v>1</v>
      </c>
      <c r="F1209" s="233" t="s">
        <v>1066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149</v>
      </c>
      <c r="AU1209" s="239" t="s">
        <v>147</v>
      </c>
      <c r="AV1209" s="13" t="s">
        <v>81</v>
      </c>
      <c r="AW1209" s="13" t="s">
        <v>30</v>
      </c>
      <c r="AX1209" s="13" t="s">
        <v>73</v>
      </c>
      <c r="AY1209" s="239" t="s">
        <v>139</v>
      </c>
    </row>
    <row r="1210" s="14" customFormat="1">
      <c r="A1210" s="14"/>
      <c r="B1210" s="240"/>
      <c r="C1210" s="241"/>
      <c r="D1210" s="231" t="s">
        <v>149</v>
      </c>
      <c r="E1210" s="242" t="s">
        <v>1</v>
      </c>
      <c r="F1210" s="243" t="s">
        <v>1577</v>
      </c>
      <c r="G1210" s="241"/>
      <c r="H1210" s="244">
        <v>8.7599999999999998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149</v>
      </c>
      <c r="AU1210" s="250" t="s">
        <v>147</v>
      </c>
      <c r="AV1210" s="14" t="s">
        <v>147</v>
      </c>
      <c r="AW1210" s="14" t="s">
        <v>30</v>
      </c>
      <c r="AX1210" s="14" t="s">
        <v>73</v>
      </c>
      <c r="AY1210" s="250" t="s">
        <v>139</v>
      </c>
    </row>
    <row r="1211" s="13" customFormat="1">
      <c r="A1211" s="13"/>
      <c r="B1211" s="229"/>
      <c r="C1211" s="230"/>
      <c r="D1211" s="231" t="s">
        <v>149</v>
      </c>
      <c r="E1211" s="232" t="s">
        <v>1</v>
      </c>
      <c r="F1211" s="233" t="s">
        <v>230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149</v>
      </c>
      <c r="AU1211" s="239" t="s">
        <v>147</v>
      </c>
      <c r="AV1211" s="13" t="s">
        <v>81</v>
      </c>
      <c r="AW1211" s="13" t="s">
        <v>30</v>
      </c>
      <c r="AX1211" s="13" t="s">
        <v>73</v>
      </c>
      <c r="AY1211" s="239" t="s">
        <v>139</v>
      </c>
    </row>
    <row r="1212" s="14" customFormat="1">
      <c r="A1212" s="14"/>
      <c r="B1212" s="240"/>
      <c r="C1212" s="241"/>
      <c r="D1212" s="231" t="s">
        <v>149</v>
      </c>
      <c r="E1212" s="242" t="s">
        <v>1</v>
      </c>
      <c r="F1212" s="243" t="s">
        <v>1578</v>
      </c>
      <c r="G1212" s="241"/>
      <c r="H1212" s="244">
        <v>3.8500000000000001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149</v>
      </c>
      <c r="AU1212" s="250" t="s">
        <v>147</v>
      </c>
      <c r="AV1212" s="14" t="s">
        <v>147</v>
      </c>
      <c r="AW1212" s="14" t="s">
        <v>30</v>
      </c>
      <c r="AX1212" s="14" t="s">
        <v>73</v>
      </c>
      <c r="AY1212" s="250" t="s">
        <v>139</v>
      </c>
    </row>
    <row r="1213" s="13" customFormat="1">
      <c r="A1213" s="13"/>
      <c r="B1213" s="229"/>
      <c r="C1213" s="230"/>
      <c r="D1213" s="231" t="s">
        <v>149</v>
      </c>
      <c r="E1213" s="232" t="s">
        <v>1</v>
      </c>
      <c r="F1213" s="233" t="s">
        <v>384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149</v>
      </c>
      <c r="AU1213" s="239" t="s">
        <v>147</v>
      </c>
      <c r="AV1213" s="13" t="s">
        <v>81</v>
      </c>
      <c r="AW1213" s="13" t="s">
        <v>30</v>
      </c>
      <c r="AX1213" s="13" t="s">
        <v>73</v>
      </c>
      <c r="AY1213" s="239" t="s">
        <v>139</v>
      </c>
    </row>
    <row r="1214" s="14" customFormat="1">
      <c r="A1214" s="14"/>
      <c r="B1214" s="240"/>
      <c r="C1214" s="241"/>
      <c r="D1214" s="231" t="s">
        <v>149</v>
      </c>
      <c r="E1214" s="242" t="s">
        <v>1</v>
      </c>
      <c r="F1214" s="243" t="s">
        <v>1579</v>
      </c>
      <c r="G1214" s="241"/>
      <c r="H1214" s="244">
        <v>10.699999999999999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149</v>
      </c>
      <c r="AU1214" s="250" t="s">
        <v>147</v>
      </c>
      <c r="AV1214" s="14" t="s">
        <v>147</v>
      </c>
      <c r="AW1214" s="14" t="s">
        <v>30</v>
      </c>
      <c r="AX1214" s="14" t="s">
        <v>73</v>
      </c>
      <c r="AY1214" s="250" t="s">
        <v>139</v>
      </c>
    </row>
    <row r="1215" s="15" customFormat="1">
      <c r="A1215" s="15"/>
      <c r="B1215" s="262"/>
      <c r="C1215" s="263"/>
      <c r="D1215" s="231" t="s">
        <v>149</v>
      </c>
      <c r="E1215" s="264" t="s">
        <v>1</v>
      </c>
      <c r="F1215" s="265" t="s">
        <v>170</v>
      </c>
      <c r="G1215" s="263"/>
      <c r="H1215" s="266">
        <v>23.309999999999999</v>
      </c>
      <c r="I1215" s="267"/>
      <c r="J1215" s="263"/>
      <c r="K1215" s="263"/>
      <c r="L1215" s="268"/>
      <c r="M1215" s="269"/>
      <c r="N1215" s="270"/>
      <c r="O1215" s="270"/>
      <c r="P1215" s="270"/>
      <c r="Q1215" s="270"/>
      <c r="R1215" s="270"/>
      <c r="S1215" s="270"/>
      <c r="T1215" s="271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72" t="s">
        <v>149</v>
      </c>
      <c r="AU1215" s="272" t="s">
        <v>147</v>
      </c>
      <c r="AV1215" s="15" t="s">
        <v>146</v>
      </c>
      <c r="AW1215" s="15" t="s">
        <v>30</v>
      </c>
      <c r="AX1215" s="15" t="s">
        <v>81</v>
      </c>
      <c r="AY1215" s="272" t="s">
        <v>139</v>
      </c>
    </row>
    <row r="1216" s="2" customFormat="1" ht="37.8" customHeight="1">
      <c r="A1216" s="38"/>
      <c r="B1216" s="39"/>
      <c r="C1216" s="215" t="s">
        <v>1580</v>
      </c>
      <c r="D1216" s="215" t="s">
        <v>142</v>
      </c>
      <c r="E1216" s="216" t="s">
        <v>1581</v>
      </c>
      <c r="F1216" s="217" t="s">
        <v>1582</v>
      </c>
      <c r="G1216" s="218" t="s">
        <v>166</v>
      </c>
      <c r="H1216" s="219">
        <v>4.3540000000000001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0.0090900000000000009</v>
      </c>
      <c r="R1216" s="225">
        <f>Q1216*H1216</f>
        <v>0.039577860000000006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256</v>
      </c>
      <c r="AT1216" s="227" t="s">
        <v>142</v>
      </c>
      <c r="AU1216" s="227" t="s">
        <v>147</v>
      </c>
      <c r="AY1216" s="17" t="s">
        <v>139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147</v>
      </c>
      <c r="BK1216" s="228">
        <f>ROUND(I1216*H1216,2)</f>
        <v>0</v>
      </c>
      <c r="BL1216" s="17" t="s">
        <v>256</v>
      </c>
      <c r="BM1216" s="227" t="s">
        <v>1583</v>
      </c>
    </row>
    <row r="1217" s="13" customFormat="1">
      <c r="A1217" s="13"/>
      <c r="B1217" s="229"/>
      <c r="C1217" s="230"/>
      <c r="D1217" s="231" t="s">
        <v>149</v>
      </c>
      <c r="E1217" s="232" t="s">
        <v>1</v>
      </c>
      <c r="F1217" s="233" t="s">
        <v>189</v>
      </c>
      <c r="G1217" s="230"/>
      <c r="H1217" s="232" t="s">
        <v>1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9" t="s">
        <v>149</v>
      </c>
      <c r="AU1217" s="239" t="s">
        <v>147</v>
      </c>
      <c r="AV1217" s="13" t="s">
        <v>81</v>
      </c>
      <c r="AW1217" s="13" t="s">
        <v>30</v>
      </c>
      <c r="AX1217" s="13" t="s">
        <v>73</v>
      </c>
      <c r="AY1217" s="239" t="s">
        <v>139</v>
      </c>
    </row>
    <row r="1218" s="14" customFormat="1">
      <c r="A1218" s="14"/>
      <c r="B1218" s="240"/>
      <c r="C1218" s="241"/>
      <c r="D1218" s="231" t="s">
        <v>149</v>
      </c>
      <c r="E1218" s="242" t="s">
        <v>1</v>
      </c>
      <c r="F1218" s="243" t="s">
        <v>190</v>
      </c>
      <c r="G1218" s="241"/>
      <c r="H1218" s="244">
        <v>1.228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0" t="s">
        <v>149</v>
      </c>
      <c r="AU1218" s="250" t="s">
        <v>147</v>
      </c>
      <c r="AV1218" s="14" t="s">
        <v>147</v>
      </c>
      <c r="AW1218" s="14" t="s">
        <v>30</v>
      </c>
      <c r="AX1218" s="14" t="s">
        <v>73</v>
      </c>
      <c r="AY1218" s="250" t="s">
        <v>139</v>
      </c>
    </row>
    <row r="1219" s="13" customFormat="1">
      <c r="A1219" s="13"/>
      <c r="B1219" s="229"/>
      <c r="C1219" s="230"/>
      <c r="D1219" s="231" t="s">
        <v>149</v>
      </c>
      <c r="E1219" s="232" t="s">
        <v>1</v>
      </c>
      <c r="F1219" s="233" t="s">
        <v>191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149</v>
      </c>
      <c r="AU1219" s="239" t="s">
        <v>147</v>
      </c>
      <c r="AV1219" s="13" t="s">
        <v>81</v>
      </c>
      <c r="AW1219" s="13" t="s">
        <v>30</v>
      </c>
      <c r="AX1219" s="13" t="s">
        <v>73</v>
      </c>
      <c r="AY1219" s="239" t="s">
        <v>139</v>
      </c>
    </row>
    <row r="1220" s="14" customFormat="1">
      <c r="A1220" s="14"/>
      <c r="B1220" s="240"/>
      <c r="C1220" s="241"/>
      <c r="D1220" s="231" t="s">
        <v>149</v>
      </c>
      <c r="E1220" s="242" t="s">
        <v>1</v>
      </c>
      <c r="F1220" s="243" t="s">
        <v>192</v>
      </c>
      <c r="G1220" s="241"/>
      <c r="H1220" s="244">
        <v>3.1259999999999999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149</v>
      </c>
      <c r="AU1220" s="250" t="s">
        <v>147</v>
      </c>
      <c r="AV1220" s="14" t="s">
        <v>147</v>
      </c>
      <c r="AW1220" s="14" t="s">
        <v>30</v>
      </c>
      <c r="AX1220" s="14" t="s">
        <v>73</v>
      </c>
      <c r="AY1220" s="250" t="s">
        <v>139</v>
      </c>
    </row>
    <row r="1221" s="15" customFormat="1">
      <c r="A1221" s="15"/>
      <c r="B1221" s="262"/>
      <c r="C1221" s="263"/>
      <c r="D1221" s="231" t="s">
        <v>149</v>
      </c>
      <c r="E1221" s="264" t="s">
        <v>1</v>
      </c>
      <c r="F1221" s="265" t="s">
        <v>170</v>
      </c>
      <c r="G1221" s="263"/>
      <c r="H1221" s="266">
        <v>4.3540000000000001</v>
      </c>
      <c r="I1221" s="267"/>
      <c r="J1221" s="263"/>
      <c r="K1221" s="263"/>
      <c r="L1221" s="268"/>
      <c r="M1221" s="269"/>
      <c r="N1221" s="270"/>
      <c r="O1221" s="270"/>
      <c r="P1221" s="270"/>
      <c r="Q1221" s="270"/>
      <c r="R1221" s="270"/>
      <c r="S1221" s="270"/>
      <c r="T1221" s="271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15"/>
      <c r="AT1221" s="272" t="s">
        <v>149</v>
      </c>
      <c r="AU1221" s="272" t="s">
        <v>147</v>
      </c>
      <c r="AV1221" s="15" t="s">
        <v>146</v>
      </c>
      <c r="AW1221" s="15" t="s">
        <v>30</v>
      </c>
      <c r="AX1221" s="15" t="s">
        <v>81</v>
      </c>
      <c r="AY1221" s="272" t="s">
        <v>139</v>
      </c>
    </row>
    <row r="1222" s="2" customFormat="1" ht="24.15" customHeight="1">
      <c r="A1222" s="38"/>
      <c r="B1222" s="39"/>
      <c r="C1222" s="251" t="s">
        <v>1584</v>
      </c>
      <c r="D1222" s="251" t="s">
        <v>152</v>
      </c>
      <c r="E1222" s="252" t="s">
        <v>1585</v>
      </c>
      <c r="F1222" s="253" t="s">
        <v>1586</v>
      </c>
      <c r="G1222" s="254" t="s">
        <v>166</v>
      </c>
      <c r="H1222" s="255">
        <v>6.0960000000000001</v>
      </c>
      <c r="I1222" s="256"/>
      <c r="J1222" s="257">
        <f>ROUND(I1222*H1222,2)</f>
        <v>0</v>
      </c>
      <c r="K1222" s="258"/>
      <c r="L1222" s="259"/>
      <c r="M1222" s="260" t="s">
        <v>1</v>
      </c>
      <c r="N1222" s="261" t="s">
        <v>39</v>
      </c>
      <c r="O1222" s="91"/>
      <c r="P1222" s="225">
        <f>O1222*H1222</f>
        <v>0</v>
      </c>
      <c r="Q1222" s="225">
        <v>0.023699999999999999</v>
      </c>
      <c r="R1222" s="225">
        <f>Q1222*H1222</f>
        <v>0.1444752</v>
      </c>
      <c r="S1222" s="225">
        <v>0</v>
      </c>
      <c r="T1222" s="226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27" t="s">
        <v>333</v>
      </c>
      <c r="AT1222" s="227" t="s">
        <v>152</v>
      </c>
      <c r="AU1222" s="227" t="s">
        <v>147</v>
      </c>
      <c r="AY1222" s="17" t="s">
        <v>139</v>
      </c>
      <c r="BE1222" s="228">
        <f>IF(N1222="základní",J1222,0)</f>
        <v>0</v>
      </c>
      <c r="BF1222" s="228">
        <f>IF(N1222="snížená",J1222,0)</f>
        <v>0</v>
      </c>
      <c r="BG1222" s="228">
        <f>IF(N1222="zákl. přenesená",J1222,0)</f>
        <v>0</v>
      </c>
      <c r="BH1222" s="228">
        <f>IF(N1222="sníž. přenesená",J1222,0)</f>
        <v>0</v>
      </c>
      <c r="BI1222" s="228">
        <f>IF(N1222="nulová",J1222,0)</f>
        <v>0</v>
      </c>
      <c r="BJ1222" s="17" t="s">
        <v>147</v>
      </c>
      <c r="BK1222" s="228">
        <f>ROUND(I1222*H1222,2)</f>
        <v>0</v>
      </c>
      <c r="BL1222" s="17" t="s">
        <v>256</v>
      </c>
      <c r="BM1222" s="227" t="s">
        <v>1587</v>
      </c>
    </row>
    <row r="1223" s="13" customFormat="1">
      <c r="A1223" s="13"/>
      <c r="B1223" s="229"/>
      <c r="C1223" s="230"/>
      <c r="D1223" s="231" t="s">
        <v>149</v>
      </c>
      <c r="E1223" s="232" t="s">
        <v>1</v>
      </c>
      <c r="F1223" s="233" t="s">
        <v>1588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149</v>
      </c>
      <c r="AU1223" s="239" t="s">
        <v>147</v>
      </c>
      <c r="AV1223" s="13" t="s">
        <v>81</v>
      </c>
      <c r="AW1223" s="13" t="s">
        <v>30</v>
      </c>
      <c r="AX1223" s="13" t="s">
        <v>73</v>
      </c>
      <c r="AY1223" s="239" t="s">
        <v>139</v>
      </c>
    </row>
    <row r="1224" s="14" customFormat="1">
      <c r="A1224" s="14"/>
      <c r="B1224" s="240"/>
      <c r="C1224" s="241"/>
      <c r="D1224" s="231" t="s">
        <v>149</v>
      </c>
      <c r="E1224" s="242" t="s">
        <v>1</v>
      </c>
      <c r="F1224" s="243" t="s">
        <v>1589</v>
      </c>
      <c r="G1224" s="241"/>
      <c r="H1224" s="244">
        <v>6.0960000000000001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149</v>
      </c>
      <c r="AU1224" s="250" t="s">
        <v>147</v>
      </c>
      <c r="AV1224" s="14" t="s">
        <v>147</v>
      </c>
      <c r="AW1224" s="14" t="s">
        <v>30</v>
      </c>
      <c r="AX1224" s="14" t="s">
        <v>73</v>
      </c>
      <c r="AY1224" s="250" t="s">
        <v>139</v>
      </c>
    </row>
    <row r="1225" s="15" customFormat="1">
      <c r="A1225" s="15"/>
      <c r="B1225" s="262"/>
      <c r="C1225" s="263"/>
      <c r="D1225" s="231" t="s">
        <v>149</v>
      </c>
      <c r="E1225" s="264" t="s">
        <v>1</v>
      </c>
      <c r="F1225" s="265" t="s">
        <v>170</v>
      </c>
      <c r="G1225" s="263"/>
      <c r="H1225" s="266">
        <v>6.0960000000000001</v>
      </c>
      <c r="I1225" s="267"/>
      <c r="J1225" s="263"/>
      <c r="K1225" s="263"/>
      <c r="L1225" s="268"/>
      <c r="M1225" s="269"/>
      <c r="N1225" s="270"/>
      <c r="O1225" s="270"/>
      <c r="P1225" s="270"/>
      <c r="Q1225" s="270"/>
      <c r="R1225" s="270"/>
      <c r="S1225" s="270"/>
      <c r="T1225" s="271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72" t="s">
        <v>149</v>
      </c>
      <c r="AU1225" s="272" t="s">
        <v>147</v>
      </c>
      <c r="AV1225" s="15" t="s">
        <v>146</v>
      </c>
      <c r="AW1225" s="15" t="s">
        <v>30</v>
      </c>
      <c r="AX1225" s="15" t="s">
        <v>81</v>
      </c>
      <c r="AY1225" s="272" t="s">
        <v>139</v>
      </c>
    </row>
    <row r="1226" s="2" customFormat="1" ht="24.15" customHeight="1">
      <c r="A1226" s="38"/>
      <c r="B1226" s="39"/>
      <c r="C1226" s="215" t="s">
        <v>1590</v>
      </c>
      <c r="D1226" s="215" t="s">
        <v>142</v>
      </c>
      <c r="E1226" s="216" t="s">
        <v>1591</v>
      </c>
      <c r="F1226" s="217" t="s">
        <v>1592</v>
      </c>
      <c r="G1226" s="218" t="s">
        <v>166</v>
      </c>
      <c r="H1226" s="219">
        <v>4.3540000000000001</v>
      </c>
      <c r="I1226" s="220"/>
      <c r="J1226" s="221">
        <f>ROUND(I1226*H1226,2)</f>
        <v>0</v>
      </c>
      <c r="K1226" s="222"/>
      <c r="L1226" s="44"/>
      <c r="M1226" s="223" t="s">
        <v>1</v>
      </c>
      <c r="N1226" s="224" t="s">
        <v>39</v>
      </c>
      <c r="O1226" s="91"/>
      <c r="P1226" s="225">
        <f>O1226*H1226</f>
        <v>0</v>
      </c>
      <c r="Q1226" s="225">
        <v>0</v>
      </c>
      <c r="R1226" s="225">
        <f>Q1226*H1226</f>
        <v>0</v>
      </c>
      <c r="S1226" s="225">
        <v>0</v>
      </c>
      <c r="T1226" s="226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7" t="s">
        <v>256</v>
      </c>
      <c r="AT1226" s="227" t="s">
        <v>142</v>
      </c>
      <c r="AU1226" s="227" t="s">
        <v>147</v>
      </c>
      <c r="AY1226" s="17" t="s">
        <v>139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17" t="s">
        <v>147</v>
      </c>
      <c r="BK1226" s="228">
        <f>ROUND(I1226*H1226,2)</f>
        <v>0</v>
      </c>
      <c r="BL1226" s="17" t="s">
        <v>256</v>
      </c>
      <c r="BM1226" s="227" t="s">
        <v>1593</v>
      </c>
    </row>
    <row r="1227" s="13" customFormat="1">
      <c r="A1227" s="13"/>
      <c r="B1227" s="229"/>
      <c r="C1227" s="230"/>
      <c r="D1227" s="231" t="s">
        <v>149</v>
      </c>
      <c r="E1227" s="232" t="s">
        <v>1</v>
      </c>
      <c r="F1227" s="233" t="s">
        <v>189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149</v>
      </c>
      <c r="AU1227" s="239" t="s">
        <v>147</v>
      </c>
      <c r="AV1227" s="13" t="s">
        <v>81</v>
      </c>
      <c r="AW1227" s="13" t="s">
        <v>30</v>
      </c>
      <c r="AX1227" s="13" t="s">
        <v>73</v>
      </c>
      <c r="AY1227" s="239" t="s">
        <v>139</v>
      </c>
    </row>
    <row r="1228" s="14" customFormat="1">
      <c r="A1228" s="14"/>
      <c r="B1228" s="240"/>
      <c r="C1228" s="241"/>
      <c r="D1228" s="231" t="s">
        <v>149</v>
      </c>
      <c r="E1228" s="242" t="s">
        <v>1</v>
      </c>
      <c r="F1228" s="243" t="s">
        <v>190</v>
      </c>
      <c r="G1228" s="241"/>
      <c r="H1228" s="244">
        <v>1.228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149</v>
      </c>
      <c r="AU1228" s="250" t="s">
        <v>147</v>
      </c>
      <c r="AV1228" s="14" t="s">
        <v>147</v>
      </c>
      <c r="AW1228" s="14" t="s">
        <v>30</v>
      </c>
      <c r="AX1228" s="14" t="s">
        <v>73</v>
      </c>
      <c r="AY1228" s="250" t="s">
        <v>139</v>
      </c>
    </row>
    <row r="1229" s="13" customFormat="1">
      <c r="A1229" s="13"/>
      <c r="B1229" s="229"/>
      <c r="C1229" s="230"/>
      <c r="D1229" s="231" t="s">
        <v>149</v>
      </c>
      <c r="E1229" s="232" t="s">
        <v>1</v>
      </c>
      <c r="F1229" s="233" t="s">
        <v>191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149</v>
      </c>
      <c r="AU1229" s="239" t="s">
        <v>147</v>
      </c>
      <c r="AV1229" s="13" t="s">
        <v>81</v>
      </c>
      <c r="AW1229" s="13" t="s">
        <v>30</v>
      </c>
      <c r="AX1229" s="13" t="s">
        <v>73</v>
      </c>
      <c r="AY1229" s="239" t="s">
        <v>139</v>
      </c>
    </row>
    <row r="1230" s="14" customFormat="1">
      <c r="A1230" s="14"/>
      <c r="B1230" s="240"/>
      <c r="C1230" s="241"/>
      <c r="D1230" s="231" t="s">
        <v>149</v>
      </c>
      <c r="E1230" s="242" t="s">
        <v>1</v>
      </c>
      <c r="F1230" s="243" t="s">
        <v>192</v>
      </c>
      <c r="G1230" s="241"/>
      <c r="H1230" s="244">
        <v>3.1259999999999999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149</v>
      </c>
      <c r="AU1230" s="250" t="s">
        <v>147</v>
      </c>
      <c r="AV1230" s="14" t="s">
        <v>147</v>
      </c>
      <c r="AW1230" s="14" t="s">
        <v>30</v>
      </c>
      <c r="AX1230" s="14" t="s">
        <v>73</v>
      </c>
      <c r="AY1230" s="250" t="s">
        <v>139</v>
      </c>
    </row>
    <row r="1231" s="15" customFormat="1">
      <c r="A1231" s="15"/>
      <c r="B1231" s="262"/>
      <c r="C1231" s="263"/>
      <c r="D1231" s="231" t="s">
        <v>149</v>
      </c>
      <c r="E1231" s="264" t="s">
        <v>1</v>
      </c>
      <c r="F1231" s="265" t="s">
        <v>170</v>
      </c>
      <c r="G1231" s="263"/>
      <c r="H1231" s="266">
        <v>4.3540000000000001</v>
      </c>
      <c r="I1231" s="267"/>
      <c r="J1231" s="263"/>
      <c r="K1231" s="263"/>
      <c r="L1231" s="268"/>
      <c r="M1231" s="269"/>
      <c r="N1231" s="270"/>
      <c r="O1231" s="270"/>
      <c r="P1231" s="270"/>
      <c r="Q1231" s="270"/>
      <c r="R1231" s="270"/>
      <c r="S1231" s="270"/>
      <c r="T1231" s="271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72" t="s">
        <v>149</v>
      </c>
      <c r="AU1231" s="272" t="s">
        <v>147</v>
      </c>
      <c r="AV1231" s="15" t="s">
        <v>146</v>
      </c>
      <c r="AW1231" s="15" t="s">
        <v>30</v>
      </c>
      <c r="AX1231" s="15" t="s">
        <v>81</v>
      </c>
      <c r="AY1231" s="272" t="s">
        <v>139</v>
      </c>
    </row>
    <row r="1232" s="2" customFormat="1" ht="16.5" customHeight="1">
      <c r="A1232" s="38"/>
      <c r="B1232" s="39"/>
      <c r="C1232" s="215" t="s">
        <v>1594</v>
      </c>
      <c r="D1232" s="215" t="s">
        <v>142</v>
      </c>
      <c r="E1232" s="216" t="s">
        <v>1595</v>
      </c>
      <c r="F1232" s="217" t="s">
        <v>1596</v>
      </c>
      <c r="G1232" s="218" t="s">
        <v>174</v>
      </c>
      <c r="H1232" s="219">
        <v>12.167999999999999</v>
      </c>
      <c r="I1232" s="220"/>
      <c r="J1232" s="221">
        <f>ROUND(I1232*H1232,2)</f>
        <v>0</v>
      </c>
      <c r="K1232" s="222"/>
      <c r="L1232" s="44"/>
      <c r="M1232" s="223" t="s">
        <v>1</v>
      </c>
      <c r="N1232" s="224" t="s">
        <v>39</v>
      </c>
      <c r="O1232" s="91"/>
      <c r="P1232" s="225">
        <f>O1232*H1232</f>
        <v>0</v>
      </c>
      <c r="Q1232" s="225">
        <v>9.0000000000000006E-05</v>
      </c>
      <c r="R1232" s="225">
        <f>Q1232*H1232</f>
        <v>0.00109512</v>
      </c>
      <c r="S1232" s="225">
        <v>0</v>
      </c>
      <c r="T1232" s="226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27" t="s">
        <v>256</v>
      </c>
      <c r="AT1232" s="227" t="s">
        <v>142</v>
      </c>
      <c r="AU1232" s="227" t="s">
        <v>147</v>
      </c>
      <c r="AY1232" s="17" t="s">
        <v>139</v>
      </c>
      <c r="BE1232" s="228">
        <f>IF(N1232="základní",J1232,0)</f>
        <v>0</v>
      </c>
      <c r="BF1232" s="228">
        <f>IF(N1232="snížená",J1232,0)</f>
        <v>0</v>
      </c>
      <c r="BG1232" s="228">
        <f>IF(N1232="zákl. přenesená",J1232,0)</f>
        <v>0</v>
      </c>
      <c r="BH1232" s="228">
        <f>IF(N1232="sníž. přenesená",J1232,0)</f>
        <v>0</v>
      </c>
      <c r="BI1232" s="228">
        <f>IF(N1232="nulová",J1232,0)</f>
        <v>0</v>
      </c>
      <c r="BJ1232" s="17" t="s">
        <v>147</v>
      </c>
      <c r="BK1232" s="228">
        <f>ROUND(I1232*H1232,2)</f>
        <v>0</v>
      </c>
      <c r="BL1232" s="17" t="s">
        <v>256</v>
      </c>
      <c r="BM1232" s="227" t="s">
        <v>1597</v>
      </c>
    </row>
    <row r="1233" s="13" customFormat="1">
      <c r="A1233" s="13"/>
      <c r="B1233" s="229"/>
      <c r="C1233" s="230"/>
      <c r="D1233" s="231" t="s">
        <v>149</v>
      </c>
      <c r="E1233" s="232" t="s">
        <v>1</v>
      </c>
      <c r="F1233" s="233" t="s">
        <v>1598</v>
      </c>
      <c r="G1233" s="230"/>
      <c r="H1233" s="232" t="s">
        <v>1</v>
      </c>
      <c r="I1233" s="234"/>
      <c r="J1233" s="230"/>
      <c r="K1233" s="230"/>
      <c r="L1233" s="235"/>
      <c r="M1233" s="236"/>
      <c r="N1233" s="237"/>
      <c r="O1233" s="237"/>
      <c r="P1233" s="237"/>
      <c r="Q1233" s="237"/>
      <c r="R1233" s="237"/>
      <c r="S1233" s="237"/>
      <c r="T1233" s="23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9" t="s">
        <v>149</v>
      </c>
      <c r="AU1233" s="239" t="s">
        <v>147</v>
      </c>
      <c r="AV1233" s="13" t="s">
        <v>81</v>
      </c>
      <c r="AW1233" s="13" t="s">
        <v>30</v>
      </c>
      <c r="AX1233" s="13" t="s">
        <v>73</v>
      </c>
      <c r="AY1233" s="239" t="s">
        <v>139</v>
      </c>
    </row>
    <row r="1234" s="13" customFormat="1">
      <c r="A1234" s="13"/>
      <c r="B1234" s="229"/>
      <c r="C1234" s="230"/>
      <c r="D1234" s="231" t="s">
        <v>149</v>
      </c>
      <c r="E1234" s="232" t="s">
        <v>1</v>
      </c>
      <c r="F1234" s="233" t="s">
        <v>228</v>
      </c>
      <c r="G1234" s="230"/>
      <c r="H1234" s="232" t="s">
        <v>1</v>
      </c>
      <c r="I1234" s="234"/>
      <c r="J1234" s="230"/>
      <c r="K1234" s="230"/>
      <c r="L1234" s="235"/>
      <c r="M1234" s="236"/>
      <c r="N1234" s="237"/>
      <c r="O1234" s="237"/>
      <c r="P1234" s="237"/>
      <c r="Q1234" s="237"/>
      <c r="R1234" s="237"/>
      <c r="S1234" s="237"/>
      <c r="T1234" s="238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39" t="s">
        <v>149</v>
      </c>
      <c r="AU1234" s="239" t="s">
        <v>147</v>
      </c>
      <c r="AV1234" s="13" t="s">
        <v>81</v>
      </c>
      <c r="AW1234" s="13" t="s">
        <v>30</v>
      </c>
      <c r="AX1234" s="13" t="s">
        <v>73</v>
      </c>
      <c r="AY1234" s="239" t="s">
        <v>139</v>
      </c>
    </row>
    <row r="1235" s="14" customFormat="1">
      <c r="A1235" s="14"/>
      <c r="B1235" s="240"/>
      <c r="C1235" s="241"/>
      <c r="D1235" s="231" t="s">
        <v>149</v>
      </c>
      <c r="E1235" s="242" t="s">
        <v>1</v>
      </c>
      <c r="F1235" s="243" t="s">
        <v>1599</v>
      </c>
      <c r="G1235" s="241"/>
      <c r="H1235" s="244">
        <v>7.6479999999999997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0" t="s">
        <v>149</v>
      </c>
      <c r="AU1235" s="250" t="s">
        <v>147</v>
      </c>
      <c r="AV1235" s="14" t="s">
        <v>147</v>
      </c>
      <c r="AW1235" s="14" t="s">
        <v>30</v>
      </c>
      <c r="AX1235" s="14" t="s">
        <v>73</v>
      </c>
      <c r="AY1235" s="250" t="s">
        <v>139</v>
      </c>
    </row>
    <row r="1236" s="13" customFormat="1">
      <c r="A1236" s="13"/>
      <c r="B1236" s="229"/>
      <c r="C1236" s="230"/>
      <c r="D1236" s="231" t="s">
        <v>149</v>
      </c>
      <c r="E1236" s="232" t="s">
        <v>1</v>
      </c>
      <c r="F1236" s="233" t="s">
        <v>230</v>
      </c>
      <c r="G1236" s="230"/>
      <c r="H1236" s="232" t="s">
        <v>1</v>
      </c>
      <c r="I1236" s="234"/>
      <c r="J1236" s="230"/>
      <c r="K1236" s="230"/>
      <c r="L1236" s="235"/>
      <c r="M1236" s="236"/>
      <c r="N1236" s="237"/>
      <c r="O1236" s="237"/>
      <c r="P1236" s="237"/>
      <c r="Q1236" s="237"/>
      <c r="R1236" s="237"/>
      <c r="S1236" s="237"/>
      <c r="T1236" s="23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9" t="s">
        <v>149</v>
      </c>
      <c r="AU1236" s="239" t="s">
        <v>147</v>
      </c>
      <c r="AV1236" s="13" t="s">
        <v>81</v>
      </c>
      <c r="AW1236" s="13" t="s">
        <v>30</v>
      </c>
      <c r="AX1236" s="13" t="s">
        <v>73</v>
      </c>
      <c r="AY1236" s="239" t="s">
        <v>139</v>
      </c>
    </row>
    <row r="1237" s="14" customFormat="1">
      <c r="A1237" s="14"/>
      <c r="B1237" s="240"/>
      <c r="C1237" s="241"/>
      <c r="D1237" s="231" t="s">
        <v>149</v>
      </c>
      <c r="E1237" s="242" t="s">
        <v>1</v>
      </c>
      <c r="F1237" s="243" t="s">
        <v>1600</v>
      </c>
      <c r="G1237" s="241"/>
      <c r="H1237" s="244">
        <v>4.5199999999999996</v>
      </c>
      <c r="I1237" s="245"/>
      <c r="J1237" s="241"/>
      <c r="K1237" s="241"/>
      <c r="L1237" s="246"/>
      <c r="M1237" s="247"/>
      <c r="N1237" s="248"/>
      <c r="O1237" s="248"/>
      <c r="P1237" s="248"/>
      <c r="Q1237" s="248"/>
      <c r="R1237" s="248"/>
      <c r="S1237" s="248"/>
      <c r="T1237" s="24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0" t="s">
        <v>149</v>
      </c>
      <c r="AU1237" s="250" t="s">
        <v>147</v>
      </c>
      <c r="AV1237" s="14" t="s">
        <v>147</v>
      </c>
      <c r="AW1237" s="14" t="s">
        <v>30</v>
      </c>
      <c r="AX1237" s="14" t="s">
        <v>73</v>
      </c>
      <c r="AY1237" s="250" t="s">
        <v>139</v>
      </c>
    </row>
    <row r="1238" s="15" customFormat="1">
      <c r="A1238" s="15"/>
      <c r="B1238" s="262"/>
      <c r="C1238" s="263"/>
      <c r="D1238" s="231" t="s">
        <v>149</v>
      </c>
      <c r="E1238" s="264" t="s">
        <v>1</v>
      </c>
      <c r="F1238" s="265" t="s">
        <v>170</v>
      </c>
      <c r="G1238" s="263"/>
      <c r="H1238" s="266">
        <v>12.167999999999999</v>
      </c>
      <c r="I1238" s="267"/>
      <c r="J1238" s="263"/>
      <c r="K1238" s="263"/>
      <c r="L1238" s="268"/>
      <c r="M1238" s="269"/>
      <c r="N1238" s="270"/>
      <c r="O1238" s="270"/>
      <c r="P1238" s="270"/>
      <c r="Q1238" s="270"/>
      <c r="R1238" s="270"/>
      <c r="S1238" s="270"/>
      <c r="T1238" s="271"/>
      <c r="U1238" s="15"/>
      <c r="V1238" s="15"/>
      <c r="W1238" s="15"/>
      <c r="X1238" s="15"/>
      <c r="Y1238" s="15"/>
      <c r="Z1238" s="15"/>
      <c r="AA1238" s="15"/>
      <c r="AB1238" s="15"/>
      <c r="AC1238" s="15"/>
      <c r="AD1238" s="15"/>
      <c r="AE1238" s="15"/>
      <c r="AT1238" s="272" t="s">
        <v>149</v>
      </c>
      <c r="AU1238" s="272" t="s">
        <v>147</v>
      </c>
      <c r="AV1238" s="15" t="s">
        <v>146</v>
      </c>
      <c r="AW1238" s="15" t="s">
        <v>30</v>
      </c>
      <c r="AX1238" s="15" t="s">
        <v>81</v>
      </c>
      <c r="AY1238" s="272" t="s">
        <v>139</v>
      </c>
    </row>
    <row r="1239" s="2" customFormat="1" ht="24.15" customHeight="1">
      <c r="A1239" s="38"/>
      <c r="B1239" s="39"/>
      <c r="C1239" s="215" t="s">
        <v>1601</v>
      </c>
      <c r="D1239" s="215" t="s">
        <v>142</v>
      </c>
      <c r="E1239" s="216" t="s">
        <v>1602</v>
      </c>
      <c r="F1239" s="217" t="s">
        <v>1603</v>
      </c>
      <c r="G1239" s="218" t="s">
        <v>174</v>
      </c>
      <c r="H1239" s="219">
        <v>12.167999999999999</v>
      </c>
      <c r="I1239" s="220"/>
      <c r="J1239" s="221">
        <f>ROUND(I1239*H1239,2)</f>
        <v>0</v>
      </c>
      <c r="K1239" s="222"/>
      <c r="L1239" s="44"/>
      <c r="M1239" s="223" t="s">
        <v>1</v>
      </c>
      <c r="N1239" s="224" t="s">
        <v>39</v>
      </c>
      <c r="O1239" s="91"/>
      <c r="P1239" s="225">
        <f>O1239*H1239</f>
        <v>0</v>
      </c>
      <c r="Q1239" s="225">
        <v>2.0000000000000002E-05</v>
      </c>
      <c r="R1239" s="225">
        <f>Q1239*H1239</f>
        <v>0.00024336</v>
      </c>
      <c r="S1239" s="225">
        <v>0</v>
      </c>
      <c r="T1239" s="226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7" t="s">
        <v>256</v>
      </c>
      <c r="AT1239" s="227" t="s">
        <v>142</v>
      </c>
      <c r="AU1239" s="227" t="s">
        <v>147</v>
      </c>
      <c r="AY1239" s="17" t="s">
        <v>139</v>
      </c>
      <c r="BE1239" s="228">
        <f>IF(N1239="základní",J1239,0)</f>
        <v>0</v>
      </c>
      <c r="BF1239" s="228">
        <f>IF(N1239="snížená",J1239,0)</f>
        <v>0</v>
      </c>
      <c r="BG1239" s="228">
        <f>IF(N1239="zákl. přenesená",J1239,0)</f>
        <v>0</v>
      </c>
      <c r="BH1239" s="228">
        <f>IF(N1239="sníž. přenesená",J1239,0)</f>
        <v>0</v>
      </c>
      <c r="BI1239" s="228">
        <f>IF(N1239="nulová",J1239,0)</f>
        <v>0</v>
      </c>
      <c r="BJ1239" s="17" t="s">
        <v>147</v>
      </c>
      <c r="BK1239" s="228">
        <f>ROUND(I1239*H1239,2)</f>
        <v>0</v>
      </c>
      <c r="BL1239" s="17" t="s">
        <v>256</v>
      </c>
      <c r="BM1239" s="227" t="s">
        <v>1604</v>
      </c>
    </row>
    <row r="1240" s="13" customFormat="1">
      <c r="A1240" s="13"/>
      <c r="B1240" s="229"/>
      <c r="C1240" s="230"/>
      <c r="D1240" s="231" t="s">
        <v>149</v>
      </c>
      <c r="E1240" s="232" t="s">
        <v>1</v>
      </c>
      <c r="F1240" s="233" t="s">
        <v>1598</v>
      </c>
      <c r="G1240" s="230"/>
      <c r="H1240" s="232" t="s">
        <v>1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9" t="s">
        <v>149</v>
      </c>
      <c r="AU1240" s="239" t="s">
        <v>147</v>
      </c>
      <c r="AV1240" s="13" t="s">
        <v>81</v>
      </c>
      <c r="AW1240" s="13" t="s">
        <v>30</v>
      </c>
      <c r="AX1240" s="13" t="s">
        <v>73</v>
      </c>
      <c r="AY1240" s="239" t="s">
        <v>139</v>
      </c>
    </row>
    <row r="1241" s="13" customFormat="1">
      <c r="A1241" s="13"/>
      <c r="B1241" s="229"/>
      <c r="C1241" s="230"/>
      <c r="D1241" s="231" t="s">
        <v>149</v>
      </c>
      <c r="E1241" s="232" t="s">
        <v>1</v>
      </c>
      <c r="F1241" s="233" t="s">
        <v>228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149</v>
      </c>
      <c r="AU1241" s="239" t="s">
        <v>147</v>
      </c>
      <c r="AV1241" s="13" t="s">
        <v>81</v>
      </c>
      <c r="AW1241" s="13" t="s">
        <v>30</v>
      </c>
      <c r="AX1241" s="13" t="s">
        <v>73</v>
      </c>
      <c r="AY1241" s="239" t="s">
        <v>139</v>
      </c>
    </row>
    <row r="1242" s="14" customFormat="1">
      <c r="A1242" s="14"/>
      <c r="B1242" s="240"/>
      <c r="C1242" s="241"/>
      <c r="D1242" s="231" t="s">
        <v>149</v>
      </c>
      <c r="E1242" s="242" t="s">
        <v>1</v>
      </c>
      <c r="F1242" s="243" t="s">
        <v>1599</v>
      </c>
      <c r="G1242" s="241"/>
      <c r="H1242" s="244">
        <v>7.6479999999999997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149</v>
      </c>
      <c r="AU1242" s="250" t="s">
        <v>147</v>
      </c>
      <c r="AV1242" s="14" t="s">
        <v>147</v>
      </c>
      <c r="AW1242" s="14" t="s">
        <v>30</v>
      </c>
      <c r="AX1242" s="14" t="s">
        <v>73</v>
      </c>
      <c r="AY1242" s="250" t="s">
        <v>139</v>
      </c>
    </row>
    <row r="1243" s="13" customFormat="1">
      <c r="A1243" s="13"/>
      <c r="B1243" s="229"/>
      <c r="C1243" s="230"/>
      <c r="D1243" s="231" t="s">
        <v>149</v>
      </c>
      <c r="E1243" s="232" t="s">
        <v>1</v>
      </c>
      <c r="F1243" s="233" t="s">
        <v>230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149</v>
      </c>
      <c r="AU1243" s="239" t="s">
        <v>147</v>
      </c>
      <c r="AV1243" s="13" t="s">
        <v>81</v>
      </c>
      <c r="AW1243" s="13" t="s">
        <v>30</v>
      </c>
      <c r="AX1243" s="13" t="s">
        <v>73</v>
      </c>
      <c r="AY1243" s="239" t="s">
        <v>139</v>
      </c>
    </row>
    <row r="1244" s="14" customFormat="1">
      <c r="A1244" s="14"/>
      <c r="B1244" s="240"/>
      <c r="C1244" s="241"/>
      <c r="D1244" s="231" t="s">
        <v>149</v>
      </c>
      <c r="E1244" s="242" t="s">
        <v>1</v>
      </c>
      <c r="F1244" s="243" t="s">
        <v>1600</v>
      </c>
      <c r="G1244" s="241"/>
      <c r="H1244" s="244">
        <v>4.5199999999999996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149</v>
      </c>
      <c r="AU1244" s="250" t="s">
        <v>147</v>
      </c>
      <c r="AV1244" s="14" t="s">
        <v>147</v>
      </c>
      <c r="AW1244" s="14" t="s">
        <v>30</v>
      </c>
      <c r="AX1244" s="14" t="s">
        <v>73</v>
      </c>
      <c r="AY1244" s="250" t="s">
        <v>139</v>
      </c>
    </row>
    <row r="1245" s="15" customFormat="1">
      <c r="A1245" s="15"/>
      <c r="B1245" s="262"/>
      <c r="C1245" s="263"/>
      <c r="D1245" s="231" t="s">
        <v>149</v>
      </c>
      <c r="E1245" s="264" t="s">
        <v>1</v>
      </c>
      <c r="F1245" s="265" t="s">
        <v>170</v>
      </c>
      <c r="G1245" s="263"/>
      <c r="H1245" s="266">
        <v>12.167999999999999</v>
      </c>
      <c r="I1245" s="267"/>
      <c r="J1245" s="263"/>
      <c r="K1245" s="263"/>
      <c r="L1245" s="268"/>
      <c r="M1245" s="269"/>
      <c r="N1245" s="270"/>
      <c r="O1245" s="270"/>
      <c r="P1245" s="270"/>
      <c r="Q1245" s="270"/>
      <c r="R1245" s="270"/>
      <c r="S1245" s="270"/>
      <c r="T1245" s="271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72" t="s">
        <v>149</v>
      </c>
      <c r="AU1245" s="272" t="s">
        <v>147</v>
      </c>
      <c r="AV1245" s="15" t="s">
        <v>146</v>
      </c>
      <c r="AW1245" s="15" t="s">
        <v>30</v>
      </c>
      <c r="AX1245" s="15" t="s">
        <v>81</v>
      </c>
      <c r="AY1245" s="272" t="s">
        <v>139</v>
      </c>
    </row>
    <row r="1246" s="2" customFormat="1" ht="16.5" customHeight="1">
      <c r="A1246" s="38"/>
      <c r="B1246" s="39"/>
      <c r="C1246" s="215" t="s">
        <v>1605</v>
      </c>
      <c r="D1246" s="215" t="s">
        <v>142</v>
      </c>
      <c r="E1246" s="216" t="s">
        <v>1606</v>
      </c>
      <c r="F1246" s="217" t="s">
        <v>1607</v>
      </c>
      <c r="G1246" s="218" t="s">
        <v>160</v>
      </c>
      <c r="H1246" s="219">
        <v>1</v>
      </c>
      <c r="I1246" s="220"/>
      <c r="J1246" s="221">
        <f>ROUND(I1246*H1246,2)</f>
        <v>0</v>
      </c>
      <c r="K1246" s="222"/>
      <c r="L1246" s="44"/>
      <c r="M1246" s="223" t="s">
        <v>1</v>
      </c>
      <c r="N1246" s="224" t="s">
        <v>39</v>
      </c>
      <c r="O1246" s="91"/>
      <c r="P1246" s="225">
        <f>O1246*H1246</f>
        <v>0</v>
      </c>
      <c r="Q1246" s="225">
        <v>0.00018000000000000001</v>
      </c>
      <c r="R1246" s="225">
        <f>Q1246*H1246</f>
        <v>0.00018000000000000001</v>
      </c>
      <c r="S1246" s="225">
        <v>0</v>
      </c>
      <c r="T1246" s="226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27" t="s">
        <v>256</v>
      </c>
      <c r="AT1246" s="227" t="s">
        <v>142</v>
      </c>
      <c r="AU1246" s="227" t="s">
        <v>147</v>
      </c>
      <c r="AY1246" s="17" t="s">
        <v>139</v>
      </c>
      <c r="BE1246" s="228">
        <f>IF(N1246="základní",J1246,0)</f>
        <v>0</v>
      </c>
      <c r="BF1246" s="228">
        <f>IF(N1246="snížená",J1246,0)</f>
        <v>0</v>
      </c>
      <c r="BG1246" s="228">
        <f>IF(N1246="zákl. přenesená",J1246,0)</f>
        <v>0</v>
      </c>
      <c r="BH1246" s="228">
        <f>IF(N1246="sníž. přenesená",J1246,0)</f>
        <v>0</v>
      </c>
      <c r="BI1246" s="228">
        <f>IF(N1246="nulová",J1246,0)</f>
        <v>0</v>
      </c>
      <c r="BJ1246" s="17" t="s">
        <v>147</v>
      </c>
      <c r="BK1246" s="228">
        <f>ROUND(I1246*H1246,2)</f>
        <v>0</v>
      </c>
      <c r="BL1246" s="17" t="s">
        <v>256</v>
      </c>
      <c r="BM1246" s="227" t="s">
        <v>1608</v>
      </c>
    </row>
    <row r="1247" s="13" customFormat="1">
      <c r="A1247" s="13"/>
      <c r="B1247" s="229"/>
      <c r="C1247" s="230"/>
      <c r="D1247" s="231" t="s">
        <v>149</v>
      </c>
      <c r="E1247" s="232" t="s">
        <v>1</v>
      </c>
      <c r="F1247" s="233" t="s">
        <v>1609</v>
      </c>
      <c r="G1247" s="230"/>
      <c r="H1247" s="232" t="s">
        <v>1</v>
      </c>
      <c r="I1247" s="234"/>
      <c r="J1247" s="230"/>
      <c r="K1247" s="230"/>
      <c r="L1247" s="235"/>
      <c r="M1247" s="236"/>
      <c r="N1247" s="237"/>
      <c r="O1247" s="237"/>
      <c r="P1247" s="237"/>
      <c r="Q1247" s="237"/>
      <c r="R1247" s="237"/>
      <c r="S1247" s="237"/>
      <c r="T1247" s="238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9" t="s">
        <v>149</v>
      </c>
      <c r="AU1247" s="239" t="s">
        <v>147</v>
      </c>
      <c r="AV1247" s="13" t="s">
        <v>81</v>
      </c>
      <c r="AW1247" s="13" t="s">
        <v>30</v>
      </c>
      <c r="AX1247" s="13" t="s">
        <v>73</v>
      </c>
      <c r="AY1247" s="239" t="s">
        <v>139</v>
      </c>
    </row>
    <row r="1248" s="14" customFormat="1">
      <c r="A1248" s="14"/>
      <c r="B1248" s="240"/>
      <c r="C1248" s="241"/>
      <c r="D1248" s="231" t="s">
        <v>149</v>
      </c>
      <c r="E1248" s="242" t="s">
        <v>1</v>
      </c>
      <c r="F1248" s="243" t="s">
        <v>81</v>
      </c>
      <c r="G1248" s="241"/>
      <c r="H1248" s="244">
        <v>1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0" t="s">
        <v>149</v>
      </c>
      <c r="AU1248" s="250" t="s">
        <v>147</v>
      </c>
      <c r="AV1248" s="14" t="s">
        <v>147</v>
      </c>
      <c r="AW1248" s="14" t="s">
        <v>30</v>
      </c>
      <c r="AX1248" s="14" t="s">
        <v>73</v>
      </c>
      <c r="AY1248" s="250" t="s">
        <v>139</v>
      </c>
    </row>
    <row r="1249" s="15" customFormat="1">
      <c r="A1249" s="15"/>
      <c r="B1249" s="262"/>
      <c r="C1249" s="263"/>
      <c r="D1249" s="231" t="s">
        <v>149</v>
      </c>
      <c r="E1249" s="264" t="s">
        <v>1</v>
      </c>
      <c r="F1249" s="265" t="s">
        <v>170</v>
      </c>
      <c r="G1249" s="263"/>
      <c r="H1249" s="266">
        <v>1</v>
      </c>
      <c r="I1249" s="267"/>
      <c r="J1249" s="263"/>
      <c r="K1249" s="263"/>
      <c r="L1249" s="268"/>
      <c r="M1249" s="269"/>
      <c r="N1249" s="270"/>
      <c r="O1249" s="270"/>
      <c r="P1249" s="270"/>
      <c r="Q1249" s="270"/>
      <c r="R1249" s="270"/>
      <c r="S1249" s="270"/>
      <c r="T1249" s="271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72" t="s">
        <v>149</v>
      </c>
      <c r="AU1249" s="272" t="s">
        <v>147</v>
      </c>
      <c r="AV1249" s="15" t="s">
        <v>146</v>
      </c>
      <c r="AW1249" s="15" t="s">
        <v>30</v>
      </c>
      <c r="AX1249" s="15" t="s">
        <v>81</v>
      </c>
      <c r="AY1249" s="272" t="s">
        <v>139</v>
      </c>
    </row>
    <row r="1250" s="2" customFormat="1" ht="24.15" customHeight="1">
      <c r="A1250" s="38"/>
      <c r="B1250" s="39"/>
      <c r="C1250" s="215" t="s">
        <v>1610</v>
      </c>
      <c r="D1250" s="215" t="s">
        <v>142</v>
      </c>
      <c r="E1250" s="216" t="s">
        <v>1611</v>
      </c>
      <c r="F1250" s="217" t="s">
        <v>1612</v>
      </c>
      <c r="G1250" s="218" t="s">
        <v>166</v>
      </c>
      <c r="H1250" s="219">
        <v>4.3540000000000001</v>
      </c>
      <c r="I1250" s="220"/>
      <c r="J1250" s="221">
        <f>ROUND(I1250*H1250,2)</f>
        <v>0</v>
      </c>
      <c r="K1250" s="222"/>
      <c r="L1250" s="44"/>
      <c r="M1250" s="223" t="s">
        <v>1</v>
      </c>
      <c r="N1250" s="224" t="s">
        <v>39</v>
      </c>
      <c r="O1250" s="91"/>
      <c r="P1250" s="225">
        <f>O1250*H1250</f>
        <v>0</v>
      </c>
      <c r="Q1250" s="225">
        <v>5.0000000000000002E-05</v>
      </c>
      <c r="R1250" s="225">
        <f>Q1250*H1250</f>
        <v>0.00021770000000000001</v>
      </c>
      <c r="S1250" s="225">
        <v>0</v>
      </c>
      <c r="T1250" s="226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27" t="s">
        <v>256</v>
      </c>
      <c r="AT1250" s="227" t="s">
        <v>142</v>
      </c>
      <c r="AU1250" s="227" t="s">
        <v>147</v>
      </c>
      <c r="AY1250" s="17" t="s">
        <v>139</v>
      </c>
      <c r="BE1250" s="228">
        <f>IF(N1250="základní",J1250,0)</f>
        <v>0</v>
      </c>
      <c r="BF1250" s="228">
        <f>IF(N1250="snížená",J1250,0)</f>
        <v>0</v>
      </c>
      <c r="BG1250" s="228">
        <f>IF(N1250="zákl. přenesená",J1250,0)</f>
        <v>0</v>
      </c>
      <c r="BH1250" s="228">
        <f>IF(N1250="sníž. přenesená",J1250,0)</f>
        <v>0</v>
      </c>
      <c r="BI1250" s="228">
        <f>IF(N1250="nulová",J1250,0)</f>
        <v>0</v>
      </c>
      <c r="BJ1250" s="17" t="s">
        <v>147</v>
      </c>
      <c r="BK1250" s="228">
        <f>ROUND(I1250*H1250,2)</f>
        <v>0</v>
      </c>
      <c r="BL1250" s="17" t="s">
        <v>256</v>
      </c>
      <c r="BM1250" s="227" t="s">
        <v>1613</v>
      </c>
    </row>
    <row r="1251" s="13" customFormat="1">
      <c r="A1251" s="13"/>
      <c r="B1251" s="229"/>
      <c r="C1251" s="230"/>
      <c r="D1251" s="231" t="s">
        <v>149</v>
      </c>
      <c r="E1251" s="232" t="s">
        <v>1</v>
      </c>
      <c r="F1251" s="233" t="s">
        <v>189</v>
      </c>
      <c r="G1251" s="230"/>
      <c r="H1251" s="232" t="s">
        <v>1</v>
      </c>
      <c r="I1251" s="234"/>
      <c r="J1251" s="230"/>
      <c r="K1251" s="230"/>
      <c r="L1251" s="235"/>
      <c r="M1251" s="236"/>
      <c r="N1251" s="237"/>
      <c r="O1251" s="237"/>
      <c r="P1251" s="237"/>
      <c r="Q1251" s="237"/>
      <c r="R1251" s="237"/>
      <c r="S1251" s="237"/>
      <c r="T1251" s="238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9" t="s">
        <v>149</v>
      </c>
      <c r="AU1251" s="239" t="s">
        <v>147</v>
      </c>
      <c r="AV1251" s="13" t="s">
        <v>81</v>
      </c>
      <c r="AW1251" s="13" t="s">
        <v>30</v>
      </c>
      <c r="AX1251" s="13" t="s">
        <v>73</v>
      </c>
      <c r="AY1251" s="239" t="s">
        <v>139</v>
      </c>
    </row>
    <row r="1252" s="14" customFormat="1">
      <c r="A1252" s="14"/>
      <c r="B1252" s="240"/>
      <c r="C1252" s="241"/>
      <c r="D1252" s="231" t="s">
        <v>149</v>
      </c>
      <c r="E1252" s="242" t="s">
        <v>1</v>
      </c>
      <c r="F1252" s="243" t="s">
        <v>190</v>
      </c>
      <c r="G1252" s="241"/>
      <c r="H1252" s="244">
        <v>1.228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149</v>
      </c>
      <c r="AU1252" s="250" t="s">
        <v>147</v>
      </c>
      <c r="AV1252" s="14" t="s">
        <v>147</v>
      </c>
      <c r="AW1252" s="14" t="s">
        <v>30</v>
      </c>
      <c r="AX1252" s="14" t="s">
        <v>73</v>
      </c>
      <c r="AY1252" s="250" t="s">
        <v>139</v>
      </c>
    </row>
    <row r="1253" s="13" customFormat="1">
      <c r="A1253" s="13"/>
      <c r="B1253" s="229"/>
      <c r="C1253" s="230"/>
      <c r="D1253" s="231" t="s">
        <v>149</v>
      </c>
      <c r="E1253" s="232" t="s">
        <v>1</v>
      </c>
      <c r="F1253" s="233" t="s">
        <v>191</v>
      </c>
      <c r="G1253" s="230"/>
      <c r="H1253" s="232" t="s">
        <v>1</v>
      </c>
      <c r="I1253" s="234"/>
      <c r="J1253" s="230"/>
      <c r="K1253" s="230"/>
      <c r="L1253" s="235"/>
      <c r="M1253" s="236"/>
      <c r="N1253" s="237"/>
      <c r="O1253" s="237"/>
      <c r="P1253" s="237"/>
      <c r="Q1253" s="237"/>
      <c r="R1253" s="237"/>
      <c r="S1253" s="237"/>
      <c r="T1253" s="23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9" t="s">
        <v>149</v>
      </c>
      <c r="AU1253" s="239" t="s">
        <v>147</v>
      </c>
      <c r="AV1253" s="13" t="s">
        <v>81</v>
      </c>
      <c r="AW1253" s="13" t="s">
        <v>30</v>
      </c>
      <c r="AX1253" s="13" t="s">
        <v>73</v>
      </c>
      <c r="AY1253" s="239" t="s">
        <v>139</v>
      </c>
    </row>
    <row r="1254" s="14" customFormat="1">
      <c r="A1254" s="14"/>
      <c r="B1254" s="240"/>
      <c r="C1254" s="241"/>
      <c r="D1254" s="231" t="s">
        <v>149</v>
      </c>
      <c r="E1254" s="242" t="s">
        <v>1</v>
      </c>
      <c r="F1254" s="243" t="s">
        <v>192</v>
      </c>
      <c r="G1254" s="241"/>
      <c r="H1254" s="244">
        <v>3.1259999999999999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149</v>
      </c>
      <c r="AU1254" s="250" t="s">
        <v>147</v>
      </c>
      <c r="AV1254" s="14" t="s">
        <v>147</v>
      </c>
      <c r="AW1254" s="14" t="s">
        <v>30</v>
      </c>
      <c r="AX1254" s="14" t="s">
        <v>73</v>
      </c>
      <c r="AY1254" s="250" t="s">
        <v>139</v>
      </c>
    </row>
    <row r="1255" s="15" customFormat="1">
      <c r="A1255" s="15"/>
      <c r="B1255" s="262"/>
      <c r="C1255" s="263"/>
      <c r="D1255" s="231" t="s">
        <v>149</v>
      </c>
      <c r="E1255" s="264" t="s">
        <v>1</v>
      </c>
      <c r="F1255" s="265" t="s">
        <v>170</v>
      </c>
      <c r="G1255" s="263"/>
      <c r="H1255" s="266">
        <v>4.3540000000000001</v>
      </c>
      <c r="I1255" s="267"/>
      <c r="J1255" s="263"/>
      <c r="K1255" s="263"/>
      <c r="L1255" s="268"/>
      <c r="M1255" s="269"/>
      <c r="N1255" s="270"/>
      <c r="O1255" s="270"/>
      <c r="P1255" s="270"/>
      <c r="Q1255" s="270"/>
      <c r="R1255" s="270"/>
      <c r="S1255" s="270"/>
      <c r="T1255" s="271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272" t="s">
        <v>149</v>
      </c>
      <c r="AU1255" s="272" t="s">
        <v>147</v>
      </c>
      <c r="AV1255" s="15" t="s">
        <v>146</v>
      </c>
      <c r="AW1255" s="15" t="s">
        <v>30</v>
      </c>
      <c r="AX1255" s="15" t="s">
        <v>81</v>
      </c>
      <c r="AY1255" s="272" t="s">
        <v>139</v>
      </c>
    </row>
    <row r="1256" s="2" customFormat="1" ht="24.15" customHeight="1">
      <c r="A1256" s="38"/>
      <c r="B1256" s="39"/>
      <c r="C1256" s="215" t="s">
        <v>1614</v>
      </c>
      <c r="D1256" s="215" t="s">
        <v>142</v>
      </c>
      <c r="E1256" s="216" t="s">
        <v>1615</v>
      </c>
      <c r="F1256" s="217" t="s">
        <v>1616</v>
      </c>
      <c r="G1256" s="218" t="s">
        <v>145</v>
      </c>
      <c r="H1256" s="219">
        <v>0.22</v>
      </c>
      <c r="I1256" s="220"/>
      <c r="J1256" s="221">
        <f>ROUND(I1256*H1256,2)</f>
        <v>0</v>
      </c>
      <c r="K1256" s="222"/>
      <c r="L1256" s="44"/>
      <c r="M1256" s="223" t="s">
        <v>1</v>
      </c>
      <c r="N1256" s="224" t="s">
        <v>39</v>
      </c>
      <c r="O1256" s="91"/>
      <c r="P1256" s="225">
        <f>O1256*H1256</f>
        <v>0</v>
      </c>
      <c r="Q1256" s="225">
        <v>0</v>
      </c>
      <c r="R1256" s="225">
        <f>Q1256*H1256</f>
        <v>0</v>
      </c>
      <c r="S1256" s="225">
        <v>0</v>
      </c>
      <c r="T1256" s="226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227" t="s">
        <v>256</v>
      </c>
      <c r="AT1256" s="227" t="s">
        <v>142</v>
      </c>
      <c r="AU1256" s="227" t="s">
        <v>147</v>
      </c>
      <c r="AY1256" s="17" t="s">
        <v>139</v>
      </c>
      <c r="BE1256" s="228">
        <f>IF(N1256="základní",J1256,0)</f>
        <v>0</v>
      </c>
      <c r="BF1256" s="228">
        <f>IF(N1256="snížená",J1256,0)</f>
        <v>0</v>
      </c>
      <c r="BG1256" s="228">
        <f>IF(N1256="zákl. přenesená",J1256,0)</f>
        <v>0</v>
      </c>
      <c r="BH1256" s="228">
        <f>IF(N1256="sníž. přenesená",J1256,0)</f>
        <v>0</v>
      </c>
      <c r="BI1256" s="228">
        <f>IF(N1256="nulová",J1256,0)</f>
        <v>0</v>
      </c>
      <c r="BJ1256" s="17" t="s">
        <v>147</v>
      </c>
      <c r="BK1256" s="228">
        <f>ROUND(I1256*H1256,2)</f>
        <v>0</v>
      </c>
      <c r="BL1256" s="17" t="s">
        <v>256</v>
      </c>
      <c r="BM1256" s="227" t="s">
        <v>1617</v>
      </c>
    </row>
    <row r="1257" s="2" customFormat="1" ht="33" customHeight="1">
      <c r="A1257" s="38"/>
      <c r="B1257" s="39"/>
      <c r="C1257" s="215" t="s">
        <v>1618</v>
      </c>
      <c r="D1257" s="215" t="s">
        <v>142</v>
      </c>
      <c r="E1257" s="216" t="s">
        <v>1619</v>
      </c>
      <c r="F1257" s="217" t="s">
        <v>1620</v>
      </c>
      <c r="G1257" s="218" t="s">
        <v>145</v>
      </c>
      <c r="H1257" s="219">
        <v>0.44</v>
      </c>
      <c r="I1257" s="220"/>
      <c r="J1257" s="221">
        <f>ROUND(I1257*H1257,2)</f>
        <v>0</v>
      </c>
      <c r="K1257" s="222"/>
      <c r="L1257" s="44"/>
      <c r="M1257" s="223" t="s">
        <v>1</v>
      </c>
      <c r="N1257" s="224" t="s">
        <v>39</v>
      </c>
      <c r="O1257" s="91"/>
      <c r="P1257" s="225">
        <f>O1257*H1257</f>
        <v>0</v>
      </c>
      <c r="Q1257" s="225">
        <v>0</v>
      </c>
      <c r="R1257" s="225">
        <f>Q1257*H1257</f>
        <v>0</v>
      </c>
      <c r="S1257" s="225">
        <v>0</v>
      </c>
      <c r="T1257" s="226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227" t="s">
        <v>256</v>
      </c>
      <c r="AT1257" s="227" t="s">
        <v>142</v>
      </c>
      <c r="AU1257" s="227" t="s">
        <v>147</v>
      </c>
      <c r="AY1257" s="17" t="s">
        <v>139</v>
      </c>
      <c r="BE1257" s="228">
        <f>IF(N1257="základní",J1257,0)</f>
        <v>0</v>
      </c>
      <c r="BF1257" s="228">
        <f>IF(N1257="snížená",J1257,0)</f>
        <v>0</v>
      </c>
      <c r="BG1257" s="228">
        <f>IF(N1257="zákl. přenesená",J1257,0)</f>
        <v>0</v>
      </c>
      <c r="BH1257" s="228">
        <f>IF(N1257="sníž. přenesená",J1257,0)</f>
        <v>0</v>
      </c>
      <c r="BI1257" s="228">
        <f>IF(N1257="nulová",J1257,0)</f>
        <v>0</v>
      </c>
      <c r="BJ1257" s="17" t="s">
        <v>147</v>
      </c>
      <c r="BK1257" s="228">
        <f>ROUND(I1257*H1257,2)</f>
        <v>0</v>
      </c>
      <c r="BL1257" s="17" t="s">
        <v>256</v>
      </c>
      <c r="BM1257" s="227" t="s">
        <v>1621</v>
      </c>
    </row>
    <row r="1258" s="14" customFormat="1">
      <c r="A1258" s="14"/>
      <c r="B1258" s="240"/>
      <c r="C1258" s="241"/>
      <c r="D1258" s="231" t="s">
        <v>149</v>
      </c>
      <c r="E1258" s="241"/>
      <c r="F1258" s="243" t="s">
        <v>1622</v>
      </c>
      <c r="G1258" s="241"/>
      <c r="H1258" s="244">
        <v>0.44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149</v>
      </c>
      <c r="AU1258" s="250" t="s">
        <v>147</v>
      </c>
      <c r="AV1258" s="14" t="s">
        <v>147</v>
      </c>
      <c r="AW1258" s="14" t="s">
        <v>4</v>
      </c>
      <c r="AX1258" s="14" t="s">
        <v>81</v>
      </c>
      <c r="AY1258" s="250" t="s">
        <v>139</v>
      </c>
    </row>
    <row r="1259" s="12" customFormat="1" ht="22.8" customHeight="1">
      <c r="A1259" s="12"/>
      <c r="B1259" s="199"/>
      <c r="C1259" s="200"/>
      <c r="D1259" s="201" t="s">
        <v>72</v>
      </c>
      <c r="E1259" s="213" t="s">
        <v>1623</v>
      </c>
      <c r="F1259" s="213" t="s">
        <v>1624</v>
      </c>
      <c r="G1259" s="200"/>
      <c r="H1259" s="200"/>
      <c r="I1259" s="203"/>
      <c r="J1259" s="214">
        <f>BK1259</f>
        <v>0</v>
      </c>
      <c r="K1259" s="200"/>
      <c r="L1259" s="205"/>
      <c r="M1259" s="206"/>
      <c r="N1259" s="207"/>
      <c r="O1259" s="207"/>
      <c r="P1259" s="208">
        <f>SUM(P1260:P1345)</f>
        <v>0</v>
      </c>
      <c r="Q1259" s="207"/>
      <c r="R1259" s="208">
        <f>SUM(R1260:R1345)</f>
        <v>0.0307698</v>
      </c>
      <c r="S1259" s="207"/>
      <c r="T1259" s="209">
        <f>SUM(T1260:T1345)</f>
        <v>0.032060000000000005</v>
      </c>
      <c r="U1259" s="12"/>
      <c r="V1259" s="12"/>
      <c r="W1259" s="12"/>
      <c r="X1259" s="12"/>
      <c r="Y1259" s="12"/>
      <c r="Z1259" s="12"/>
      <c r="AA1259" s="12"/>
      <c r="AB1259" s="12"/>
      <c r="AC1259" s="12"/>
      <c r="AD1259" s="12"/>
      <c r="AE1259" s="12"/>
      <c r="AR1259" s="210" t="s">
        <v>147</v>
      </c>
      <c r="AT1259" s="211" t="s">
        <v>72</v>
      </c>
      <c r="AU1259" s="211" t="s">
        <v>81</v>
      </c>
      <c r="AY1259" s="210" t="s">
        <v>139</v>
      </c>
      <c r="BK1259" s="212">
        <f>SUM(BK1260:BK1345)</f>
        <v>0</v>
      </c>
    </row>
    <row r="1260" s="2" customFormat="1" ht="24.15" customHeight="1">
      <c r="A1260" s="38"/>
      <c r="B1260" s="39"/>
      <c r="C1260" s="215" t="s">
        <v>1625</v>
      </c>
      <c r="D1260" s="215" t="s">
        <v>142</v>
      </c>
      <c r="E1260" s="216" t="s">
        <v>1626</v>
      </c>
      <c r="F1260" s="217" t="s">
        <v>1627</v>
      </c>
      <c r="G1260" s="218" t="s">
        <v>174</v>
      </c>
      <c r="H1260" s="219">
        <v>32.060000000000002</v>
      </c>
      <c r="I1260" s="220"/>
      <c r="J1260" s="221">
        <f>ROUND(I1260*H1260,2)</f>
        <v>0</v>
      </c>
      <c r="K1260" s="222"/>
      <c r="L1260" s="44"/>
      <c r="M1260" s="223" t="s">
        <v>1</v>
      </c>
      <c r="N1260" s="224" t="s">
        <v>39</v>
      </c>
      <c r="O1260" s="91"/>
      <c r="P1260" s="225">
        <f>O1260*H1260</f>
        <v>0</v>
      </c>
      <c r="Q1260" s="225">
        <v>0</v>
      </c>
      <c r="R1260" s="225">
        <f>Q1260*H1260</f>
        <v>0</v>
      </c>
      <c r="S1260" s="225">
        <v>0.001</v>
      </c>
      <c r="T1260" s="226">
        <f>S1260*H1260</f>
        <v>0.032060000000000005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256</v>
      </c>
      <c r="AT1260" s="227" t="s">
        <v>142</v>
      </c>
      <c r="AU1260" s="227" t="s">
        <v>147</v>
      </c>
      <c r="AY1260" s="17" t="s">
        <v>139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147</v>
      </c>
      <c r="BK1260" s="228">
        <f>ROUND(I1260*H1260,2)</f>
        <v>0</v>
      </c>
      <c r="BL1260" s="17" t="s">
        <v>256</v>
      </c>
      <c r="BM1260" s="227" t="s">
        <v>1628</v>
      </c>
    </row>
    <row r="1261" s="13" customFormat="1">
      <c r="A1261" s="13"/>
      <c r="B1261" s="229"/>
      <c r="C1261" s="230"/>
      <c r="D1261" s="231" t="s">
        <v>149</v>
      </c>
      <c r="E1261" s="232" t="s">
        <v>1</v>
      </c>
      <c r="F1261" s="233" t="s">
        <v>967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149</v>
      </c>
      <c r="AU1261" s="239" t="s">
        <v>147</v>
      </c>
      <c r="AV1261" s="13" t="s">
        <v>81</v>
      </c>
      <c r="AW1261" s="13" t="s">
        <v>30</v>
      </c>
      <c r="AX1261" s="13" t="s">
        <v>73</v>
      </c>
      <c r="AY1261" s="239" t="s">
        <v>139</v>
      </c>
    </row>
    <row r="1262" s="14" customFormat="1">
      <c r="A1262" s="14"/>
      <c r="B1262" s="240"/>
      <c r="C1262" s="241"/>
      <c r="D1262" s="231" t="s">
        <v>149</v>
      </c>
      <c r="E1262" s="242" t="s">
        <v>1</v>
      </c>
      <c r="F1262" s="243" t="s">
        <v>1629</v>
      </c>
      <c r="G1262" s="241"/>
      <c r="H1262" s="244">
        <v>16.960000000000001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149</v>
      </c>
      <c r="AU1262" s="250" t="s">
        <v>147</v>
      </c>
      <c r="AV1262" s="14" t="s">
        <v>147</v>
      </c>
      <c r="AW1262" s="14" t="s">
        <v>30</v>
      </c>
      <c r="AX1262" s="14" t="s">
        <v>73</v>
      </c>
      <c r="AY1262" s="250" t="s">
        <v>139</v>
      </c>
    </row>
    <row r="1263" s="13" customFormat="1">
      <c r="A1263" s="13"/>
      <c r="B1263" s="229"/>
      <c r="C1263" s="230"/>
      <c r="D1263" s="231" t="s">
        <v>149</v>
      </c>
      <c r="E1263" s="232" t="s">
        <v>1</v>
      </c>
      <c r="F1263" s="233" t="s">
        <v>1630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149</v>
      </c>
      <c r="AU1263" s="239" t="s">
        <v>147</v>
      </c>
      <c r="AV1263" s="13" t="s">
        <v>81</v>
      </c>
      <c r="AW1263" s="13" t="s">
        <v>30</v>
      </c>
      <c r="AX1263" s="13" t="s">
        <v>73</v>
      </c>
      <c r="AY1263" s="239" t="s">
        <v>139</v>
      </c>
    </row>
    <row r="1264" s="14" customFormat="1">
      <c r="A1264" s="14"/>
      <c r="B1264" s="240"/>
      <c r="C1264" s="241"/>
      <c r="D1264" s="231" t="s">
        <v>149</v>
      </c>
      <c r="E1264" s="242" t="s">
        <v>1</v>
      </c>
      <c r="F1264" s="243" t="s">
        <v>1631</v>
      </c>
      <c r="G1264" s="241"/>
      <c r="H1264" s="244">
        <v>15.1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149</v>
      </c>
      <c r="AU1264" s="250" t="s">
        <v>147</v>
      </c>
      <c r="AV1264" s="14" t="s">
        <v>147</v>
      </c>
      <c r="AW1264" s="14" t="s">
        <v>30</v>
      </c>
      <c r="AX1264" s="14" t="s">
        <v>73</v>
      </c>
      <c r="AY1264" s="250" t="s">
        <v>139</v>
      </c>
    </row>
    <row r="1265" s="15" customFormat="1">
      <c r="A1265" s="15"/>
      <c r="B1265" s="262"/>
      <c r="C1265" s="263"/>
      <c r="D1265" s="231" t="s">
        <v>149</v>
      </c>
      <c r="E1265" s="264" t="s">
        <v>1</v>
      </c>
      <c r="F1265" s="265" t="s">
        <v>170</v>
      </c>
      <c r="G1265" s="263"/>
      <c r="H1265" s="266">
        <v>32.060000000000002</v>
      </c>
      <c r="I1265" s="267"/>
      <c r="J1265" s="263"/>
      <c r="K1265" s="263"/>
      <c r="L1265" s="268"/>
      <c r="M1265" s="269"/>
      <c r="N1265" s="270"/>
      <c r="O1265" s="270"/>
      <c r="P1265" s="270"/>
      <c r="Q1265" s="270"/>
      <c r="R1265" s="270"/>
      <c r="S1265" s="270"/>
      <c r="T1265" s="271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72" t="s">
        <v>149</v>
      </c>
      <c r="AU1265" s="272" t="s">
        <v>147</v>
      </c>
      <c r="AV1265" s="15" t="s">
        <v>146</v>
      </c>
      <c r="AW1265" s="15" t="s">
        <v>30</v>
      </c>
      <c r="AX1265" s="15" t="s">
        <v>81</v>
      </c>
      <c r="AY1265" s="272" t="s">
        <v>139</v>
      </c>
    </row>
    <row r="1266" s="2" customFormat="1" ht="16.5" customHeight="1">
      <c r="A1266" s="38"/>
      <c r="B1266" s="39"/>
      <c r="C1266" s="215" t="s">
        <v>1632</v>
      </c>
      <c r="D1266" s="215" t="s">
        <v>142</v>
      </c>
      <c r="E1266" s="216" t="s">
        <v>1633</v>
      </c>
      <c r="F1266" s="217" t="s">
        <v>1634</v>
      </c>
      <c r="G1266" s="218" t="s">
        <v>174</v>
      </c>
      <c r="H1266" s="219">
        <v>51.420000000000002</v>
      </c>
      <c r="I1266" s="220"/>
      <c r="J1266" s="221">
        <f>ROUND(I1266*H1266,2)</f>
        <v>0</v>
      </c>
      <c r="K1266" s="222"/>
      <c r="L1266" s="44"/>
      <c r="M1266" s="223" t="s">
        <v>1</v>
      </c>
      <c r="N1266" s="224" t="s">
        <v>39</v>
      </c>
      <c r="O1266" s="91"/>
      <c r="P1266" s="225">
        <f>O1266*H1266</f>
        <v>0</v>
      </c>
      <c r="Q1266" s="225">
        <v>0</v>
      </c>
      <c r="R1266" s="225">
        <f>Q1266*H1266</f>
        <v>0</v>
      </c>
      <c r="S1266" s="225">
        <v>0</v>
      </c>
      <c r="T1266" s="226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256</v>
      </c>
      <c r="AT1266" s="227" t="s">
        <v>142</v>
      </c>
      <c r="AU1266" s="227" t="s">
        <v>147</v>
      </c>
      <c r="AY1266" s="17" t="s">
        <v>139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147</v>
      </c>
      <c r="BK1266" s="228">
        <f>ROUND(I1266*H1266,2)</f>
        <v>0</v>
      </c>
      <c r="BL1266" s="17" t="s">
        <v>256</v>
      </c>
      <c r="BM1266" s="227" t="s">
        <v>1635</v>
      </c>
    </row>
    <row r="1267" s="13" customFormat="1">
      <c r="A1267" s="13"/>
      <c r="B1267" s="229"/>
      <c r="C1267" s="230"/>
      <c r="D1267" s="231" t="s">
        <v>149</v>
      </c>
      <c r="E1267" s="232" t="s">
        <v>1</v>
      </c>
      <c r="F1267" s="233" t="s">
        <v>1636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149</v>
      </c>
      <c r="AU1267" s="239" t="s">
        <v>147</v>
      </c>
      <c r="AV1267" s="13" t="s">
        <v>81</v>
      </c>
      <c r="AW1267" s="13" t="s">
        <v>30</v>
      </c>
      <c r="AX1267" s="13" t="s">
        <v>73</v>
      </c>
      <c r="AY1267" s="239" t="s">
        <v>139</v>
      </c>
    </row>
    <row r="1268" s="13" customFormat="1">
      <c r="A1268" s="13"/>
      <c r="B1268" s="229"/>
      <c r="C1268" s="230"/>
      <c r="D1268" s="231" t="s">
        <v>149</v>
      </c>
      <c r="E1268" s="232" t="s">
        <v>1</v>
      </c>
      <c r="F1268" s="233" t="s">
        <v>1066</v>
      </c>
      <c r="G1268" s="230"/>
      <c r="H1268" s="232" t="s">
        <v>1</v>
      </c>
      <c r="I1268" s="234"/>
      <c r="J1268" s="230"/>
      <c r="K1268" s="230"/>
      <c r="L1268" s="235"/>
      <c r="M1268" s="236"/>
      <c r="N1268" s="237"/>
      <c r="O1268" s="237"/>
      <c r="P1268" s="237"/>
      <c r="Q1268" s="237"/>
      <c r="R1268" s="237"/>
      <c r="S1268" s="237"/>
      <c r="T1268" s="23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9" t="s">
        <v>149</v>
      </c>
      <c r="AU1268" s="239" t="s">
        <v>147</v>
      </c>
      <c r="AV1268" s="13" t="s">
        <v>81</v>
      </c>
      <c r="AW1268" s="13" t="s">
        <v>30</v>
      </c>
      <c r="AX1268" s="13" t="s">
        <v>73</v>
      </c>
      <c r="AY1268" s="239" t="s">
        <v>139</v>
      </c>
    </row>
    <row r="1269" s="14" customFormat="1">
      <c r="A1269" s="14"/>
      <c r="B1269" s="240"/>
      <c r="C1269" s="241"/>
      <c r="D1269" s="231" t="s">
        <v>149</v>
      </c>
      <c r="E1269" s="242" t="s">
        <v>1</v>
      </c>
      <c r="F1269" s="243" t="s">
        <v>1637</v>
      </c>
      <c r="G1269" s="241"/>
      <c r="H1269" s="244">
        <v>8.6600000000000001</v>
      </c>
      <c r="I1269" s="245"/>
      <c r="J1269" s="241"/>
      <c r="K1269" s="241"/>
      <c r="L1269" s="246"/>
      <c r="M1269" s="247"/>
      <c r="N1269" s="248"/>
      <c r="O1269" s="248"/>
      <c r="P1269" s="248"/>
      <c r="Q1269" s="248"/>
      <c r="R1269" s="248"/>
      <c r="S1269" s="248"/>
      <c r="T1269" s="24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0" t="s">
        <v>149</v>
      </c>
      <c r="AU1269" s="250" t="s">
        <v>147</v>
      </c>
      <c r="AV1269" s="14" t="s">
        <v>147</v>
      </c>
      <c r="AW1269" s="14" t="s">
        <v>30</v>
      </c>
      <c r="AX1269" s="14" t="s">
        <v>73</v>
      </c>
      <c r="AY1269" s="250" t="s">
        <v>139</v>
      </c>
    </row>
    <row r="1270" s="13" customFormat="1">
      <c r="A1270" s="13"/>
      <c r="B1270" s="229"/>
      <c r="C1270" s="230"/>
      <c r="D1270" s="231" t="s">
        <v>149</v>
      </c>
      <c r="E1270" s="232" t="s">
        <v>1</v>
      </c>
      <c r="F1270" s="233" t="s">
        <v>384</v>
      </c>
      <c r="G1270" s="230"/>
      <c r="H1270" s="232" t="s">
        <v>1</v>
      </c>
      <c r="I1270" s="234"/>
      <c r="J1270" s="230"/>
      <c r="K1270" s="230"/>
      <c r="L1270" s="235"/>
      <c r="M1270" s="236"/>
      <c r="N1270" s="237"/>
      <c r="O1270" s="237"/>
      <c r="P1270" s="237"/>
      <c r="Q1270" s="237"/>
      <c r="R1270" s="237"/>
      <c r="S1270" s="237"/>
      <c r="T1270" s="23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9" t="s">
        <v>149</v>
      </c>
      <c r="AU1270" s="239" t="s">
        <v>147</v>
      </c>
      <c r="AV1270" s="13" t="s">
        <v>81</v>
      </c>
      <c r="AW1270" s="13" t="s">
        <v>30</v>
      </c>
      <c r="AX1270" s="13" t="s">
        <v>73</v>
      </c>
      <c r="AY1270" s="239" t="s">
        <v>139</v>
      </c>
    </row>
    <row r="1271" s="14" customFormat="1">
      <c r="A1271" s="14"/>
      <c r="B1271" s="240"/>
      <c r="C1271" s="241"/>
      <c r="D1271" s="231" t="s">
        <v>149</v>
      </c>
      <c r="E1271" s="242" t="s">
        <v>1</v>
      </c>
      <c r="F1271" s="243" t="s">
        <v>1579</v>
      </c>
      <c r="G1271" s="241"/>
      <c r="H1271" s="244">
        <v>10.699999999999999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0" t="s">
        <v>149</v>
      </c>
      <c r="AU1271" s="250" t="s">
        <v>147</v>
      </c>
      <c r="AV1271" s="14" t="s">
        <v>147</v>
      </c>
      <c r="AW1271" s="14" t="s">
        <v>30</v>
      </c>
      <c r="AX1271" s="14" t="s">
        <v>73</v>
      </c>
      <c r="AY1271" s="250" t="s">
        <v>139</v>
      </c>
    </row>
    <row r="1272" s="13" customFormat="1">
      <c r="A1272" s="13"/>
      <c r="B1272" s="229"/>
      <c r="C1272" s="230"/>
      <c r="D1272" s="231" t="s">
        <v>149</v>
      </c>
      <c r="E1272" s="232" t="s">
        <v>1</v>
      </c>
      <c r="F1272" s="233" t="s">
        <v>1638</v>
      </c>
      <c r="G1272" s="230"/>
      <c r="H1272" s="232" t="s">
        <v>1</v>
      </c>
      <c r="I1272" s="234"/>
      <c r="J1272" s="230"/>
      <c r="K1272" s="230"/>
      <c r="L1272" s="235"/>
      <c r="M1272" s="236"/>
      <c r="N1272" s="237"/>
      <c r="O1272" s="237"/>
      <c r="P1272" s="237"/>
      <c r="Q1272" s="237"/>
      <c r="R1272" s="237"/>
      <c r="S1272" s="237"/>
      <c r="T1272" s="238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9" t="s">
        <v>149</v>
      </c>
      <c r="AU1272" s="239" t="s">
        <v>147</v>
      </c>
      <c r="AV1272" s="13" t="s">
        <v>81</v>
      </c>
      <c r="AW1272" s="13" t="s">
        <v>30</v>
      </c>
      <c r="AX1272" s="13" t="s">
        <v>73</v>
      </c>
      <c r="AY1272" s="239" t="s">
        <v>139</v>
      </c>
    </row>
    <row r="1273" s="13" customFormat="1">
      <c r="A1273" s="13"/>
      <c r="B1273" s="229"/>
      <c r="C1273" s="230"/>
      <c r="D1273" s="231" t="s">
        <v>149</v>
      </c>
      <c r="E1273" s="232" t="s">
        <v>1</v>
      </c>
      <c r="F1273" s="233" t="s">
        <v>967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149</v>
      </c>
      <c r="AU1273" s="239" t="s">
        <v>147</v>
      </c>
      <c r="AV1273" s="13" t="s">
        <v>81</v>
      </c>
      <c r="AW1273" s="13" t="s">
        <v>30</v>
      </c>
      <c r="AX1273" s="13" t="s">
        <v>73</v>
      </c>
      <c r="AY1273" s="239" t="s">
        <v>139</v>
      </c>
    </row>
    <row r="1274" s="14" customFormat="1">
      <c r="A1274" s="14"/>
      <c r="B1274" s="240"/>
      <c r="C1274" s="241"/>
      <c r="D1274" s="231" t="s">
        <v>149</v>
      </c>
      <c r="E1274" s="242" t="s">
        <v>1</v>
      </c>
      <c r="F1274" s="243" t="s">
        <v>1629</v>
      </c>
      <c r="G1274" s="241"/>
      <c r="H1274" s="244">
        <v>16.960000000000001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149</v>
      </c>
      <c r="AU1274" s="250" t="s">
        <v>147</v>
      </c>
      <c r="AV1274" s="14" t="s">
        <v>147</v>
      </c>
      <c r="AW1274" s="14" t="s">
        <v>30</v>
      </c>
      <c r="AX1274" s="14" t="s">
        <v>73</v>
      </c>
      <c r="AY1274" s="250" t="s">
        <v>139</v>
      </c>
    </row>
    <row r="1275" s="13" customFormat="1">
      <c r="A1275" s="13"/>
      <c r="B1275" s="229"/>
      <c r="C1275" s="230"/>
      <c r="D1275" s="231" t="s">
        <v>149</v>
      </c>
      <c r="E1275" s="232" t="s">
        <v>1</v>
      </c>
      <c r="F1275" s="233" t="s">
        <v>1630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149</v>
      </c>
      <c r="AU1275" s="239" t="s">
        <v>147</v>
      </c>
      <c r="AV1275" s="13" t="s">
        <v>81</v>
      </c>
      <c r="AW1275" s="13" t="s">
        <v>30</v>
      </c>
      <c r="AX1275" s="13" t="s">
        <v>73</v>
      </c>
      <c r="AY1275" s="239" t="s">
        <v>139</v>
      </c>
    </row>
    <row r="1276" s="14" customFormat="1">
      <c r="A1276" s="14"/>
      <c r="B1276" s="240"/>
      <c r="C1276" s="241"/>
      <c r="D1276" s="231" t="s">
        <v>149</v>
      </c>
      <c r="E1276" s="242" t="s">
        <v>1</v>
      </c>
      <c r="F1276" s="243" t="s">
        <v>1631</v>
      </c>
      <c r="G1276" s="241"/>
      <c r="H1276" s="244">
        <v>15.1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0" t="s">
        <v>149</v>
      </c>
      <c r="AU1276" s="250" t="s">
        <v>147</v>
      </c>
      <c r="AV1276" s="14" t="s">
        <v>147</v>
      </c>
      <c r="AW1276" s="14" t="s">
        <v>30</v>
      </c>
      <c r="AX1276" s="14" t="s">
        <v>73</v>
      </c>
      <c r="AY1276" s="250" t="s">
        <v>139</v>
      </c>
    </row>
    <row r="1277" s="15" customFormat="1">
      <c r="A1277" s="15"/>
      <c r="B1277" s="262"/>
      <c r="C1277" s="263"/>
      <c r="D1277" s="231" t="s">
        <v>149</v>
      </c>
      <c r="E1277" s="264" t="s">
        <v>1</v>
      </c>
      <c r="F1277" s="265" t="s">
        <v>170</v>
      </c>
      <c r="G1277" s="263"/>
      <c r="H1277" s="266">
        <v>51.420000000000002</v>
      </c>
      <c r="I1277" s="267"/>
      <c r="J1277" s="263"/>
      <c r="K1277" s="263"/>
      <c r="L1277" s="268"/>
      <c r="M1277" s="269"/>
      <c r="N1277" s="270"/>
      <c r="O1277" s="270"/>
      <c r="P1277" s="270"/>
      <c r="Q1277" s="270"/>
      <c r="R1277" s="270"/>
      <c r="S1277" s="270"/>
      <c r="T1277" s="271"/>
      <c r="U1277" s="15"/>
      <c r="V1277" s="15"/>
      <c r="W1277" s="15"/>
      <c r="X1277" s="15"/>
      <c r="Y1277" s="15"/>
      <c r="Z1277" s="15"/>
      <c r="AA1277" s="15"/>
      <c r="AB1277" s="15"/>
      <c r="AC1277" s="15"/>
      <c r="AD1277" s="15"/>
      <c r="AE1277" s="15"/>
      <c r="AT1277" s="272" t="s">
        <v>149</v>
      </c>
      <c r="AU1277" s="272" t="s">
        <v>147</v>
      </c>
      <c r="AV1277" s="15" t="s">
        <v>146</v>
      </c>
      <c r="AW1277" s="15" t="s">
        <v>30</v>
      </c>
      <c r="AX1277" s="15" t="s">
        <v>81</v>
      </c>
      <c r="AY1277" s="272" t="s">
        <v>139</v>
      </c>
    </row>
    <row r="1278" s="2" customFormat="1" ht="16.5" customHeight="1">
      <c r="A1278" s="38"/>
      <c r="B1278" s="39"/>
      <c r="C1278" s="251" t="s">
        <v>1639</v>
      </c>
      <c r="D1278" s="251" t="s">
        <v>152</v>
      </c>
      <c r="E1278" s="252" t="s">
        <v>1640</v>
      </c>
      <c r="F1278" s="253" t="s">
        <v>1641</v>
      </c>
      <c r="G1278" s="254" t="s">
        <v>174</v>
      </c>
      <c r="H1278" s="255">
        <v>34.625</v>
      </c>
      <c r="I1278" s="256"/>
      <c r="J1278" s="257">
        <f>ROUND(I1278*H1278,2)</f>
        <v>0</v>
      </c>
      <c r="K1278" s="258"/>
      <c r="L1278" s="259"/>
      <c r="M1278" s="260" t="s">
        <v>1</v>
      </c>
      <c r="N1278" s="261" t="s">
        <v>39</v>
      </c>
      <c r="O1278" s="91"/>
      <c r="P1278" s="225">
        <f>O1278*H1278</f>
        <v>0</v>
      </c>
      <c r="Q1278" s="225">
        <v>0.00020000000000000001</v>
      </c>
      <c r="R1278" s="225">
        <f>Q1278*H1278</f>
        <v>0.0069250000000000006</v>
      </c>
      <c r="S1278" s="225">
        <v>0</v>
      </c>
      <c r="T1278" s="226">
        <f>S1278*H1278</f>
        <v>0</v>
      </c>
      <c r="U1278" s="38"/>
      <c r="V1278" s="38"/>
      <c r="W1278" s="38"/>
      <c r="X1278" s="38"/>
      <c r="Y1278" s="38"/>
      <c r="Z1278" s="38"/>
      <c r="AA1278" s="38"/>
      <c r="AB1278" s="38"/>
      <c r="AC1278" s="38"/>
      <c r="AD1278" s="38"/>
      <c r="AE1278" s="38"/>
      <c r="AR1278" s="227" t="s">
        <v>333</v>
      </c>
      <c r="AT1278" s="227" t="s">
        <v>152</v>
      </c>
      <c r="AU1278" s="227" t="s">
        <v>147</v>
      </c>
      <c r="AY1278" s="17" t="s">
        <v>139</v>
      </c>
      <c r="BE1278" s="228">
        <f>IF(N1278="základní",J1278,0)</f>
        <v>0</v>
      </c>
      <c r="BF1278" s="228">
        <f>IF(N1278="snížená",J1278,0)</f>
        <v>0</v>
      </c>
      <c r="BG1278" s="228">
        <f>IF(N1278="zákl. přenesená",J1278,0)</f>
        <v>0</v>
      </c>
      <c r="BH1278" s="228">
        <f>IF(N1278="sníž. přenesená",J1278,0)</f>
        <v>0</v>
      </c>
      <c r="BI1278" s="228">
        <f>IF(N1278="nulová",J1278,0)</f>
        <v>0</v>
      </c>
      <c r="BJ1278" s="17" t="s">
        <v>147</v>
      </c>
      <c r="BK1278" s="228">
        <f>ROUND(I1278*H1278,2)</f>
        <v>0</v>
      </c>
      <c r="BL1278" s="17" t="s">
        <v>256</v>
      </c>
      <c r="BM1278" s="227" t="s">
        <v>1642</v>
      </c>
    </row>
    <row r="1279" s="13" customFormat="1">
      <c r="A1279" s="13"/>
      <c r="B1279" s="229"/>
      <c r="C1279" s="230"/>
      <c r="D1279" s="231" t="s">
        <v>149</v>
      </c>
      <c r="E1279" s="232" t="s">
        <v>1</v>
      </c>
      <c r="F1279" s="233" t="s">
        <v>1638</v>
      </c>
      <c r="G1279" s="230"/>
      <c r="H1279" s="232" t="s">
        <v>1</v>
      </c>
      <c r="I1279" s="234"/>
      <c r="J1279" s="230"/>
      <c r="K1279" s="230"/>
      <c r="L1279" s="235"/>
      <c r="M1279" s="236"/>
      <c r="N1279" s="237"/>
      <c r="O1279" s="237"/>
      <c r="P1279" s="237"/>
      <c r="Q1279" s="237"/>
      <c r="R1279" s="237"/>
      <c r="S1279" s="237"/>
      <c r="T1279" s="23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9" t="s">
        <v>149</v>
      </c>
      <c r="AU1279" s="239" t="s">
        <v>147</v>
      </c>
      <c r="AV1279" s="13" t="s">
        <v>81</v>
      </c>
      <c r="AW1279" s="13" t="s">
        <v>30</v>
      </c>
      <c r="AX1279" s="13" t="s">
        <v>73</v>
      </c>
      <c r="AY1279" s="239" t="s">
        <v>139</v>
      </c>
    </row>
    <row r="1280" s="13" customFormat="1">
      <c r="A1280" s="13"/>
      <c r="B1280" s="229"/>
      <c r="C1280" s="230"/>
      <c r="D1280" s="231" t="s">
        <v>149</v>
      </c>
      <c r="E1280" s="232" t="s">
        <v>1</v>
      </c>
      <c r="F1280" s="233" t="s">
        <v>967</v>
      </c>
      <c r="G1280" s="230"/>
      <c r="H1280" s="232" t="s">
        <v>1</v>
      </c>
      <c r="I1280" s="234"/>
      <c r="J1280" s="230"/>
      <c r="K1280" s="230"/>
      <c r="L1280" s="235"/>
      <c r="M1280" s="236"/>
      <c r="N1280" s="237"/>
      <c r="O1280" s="237"/>
      <c r="P1280" s="237"/>
      <c r="Q1280" s="237"/>
      <c r="R1280" s="237"/>
      <c r="S1280" s="237"/>
      <c r="T1280" s="23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9" t="s">
        <v>149</v>
      </c>
      <c r="AU1280" s="239" t="s">
        <v>147</v>
      </c>
      <c r="AV1280" s="13" t="s">
        <v>81</v>
      </c>
      <c r="AW1280" s="13" t="s">
        <v>30</v>
      </c>
      <c r="AX1280" s="13" t="s">
        <v>73</v>
      </c>
      <c r="AY1280" s="239" t="s">
        <v>139</v>
      </c>
    </row>
    <row r="1281" s="14" customFormat="1">
      <c r="A1281" s="14"/>
      <c r="B1281" s="240"/>
      <c r="C1281" s="241"/>
      <c r="D1281" s="231" t="s">
        <v>149</v>
      </c>
      <c r="E1281" s="242" t="s">
        <v>1</v>
      </c>
      <c r="F1281" s="243" t="s">
        <v>1629</v>
      </c>
      <c r="G1281" s="241"/>
      <c r="H1281" s="244">
        <v>16.960000000000001</v>
      </c>
      <c r="I1281" s="245"/>
      <c r="J1281" s="241"/>
      <c r="K1281" s="241"/>
      <c r="L1281" s="246"/>
      <c r="M1281" s="247"/>
      <c r="N1281" s="248"/>
      <c r="O1281" s="248"/>
      <c r="P1281" s="248"/>
      <c r="Q1281" s="248"/>
      <c r="R1281" s="248"/>
      <c r="S1281" s="248"/>
      <c r="T1281" s="24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0" t="s">
        <v>149</v>
      </c>
      <c r="AU1281" s="250" t="s">
        <v>147</v>
      </c>
      <c r="AV1281" s="14" t="s">
        <v>147</v>
      </c>
      <c r="AW1281" s="14" t="s">
        <v>30</v>
      </c>
      <c r="AX1281" s="14" t="s">
        <v>73</v>
      </c>
      <c r="AY1281" s="250" t="s">
        <v>139</v>
      </c>
    </row>
    <row r="1282" s="13" customFormat="1">
      <c r="A1282" s="13"/>
      <c r="B1282" s="229"/>
      <c r="C1282" s="230"/>
      <c r="D1282" s="231" t="s">
        <v>149</v>
      </c>
      <c r="E1282" s="232" t="s">
        <v>1</v>
      </c>
      <c r="F1282" s="233" t="s">
        <v>1630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149</v>
      </c>
      <c r="AU1282" s="239" t="s">
        <v>147</v>
      </c>
      <c r="AV1282" s="13" t="s">
        <v>81</v>
      </c>
      <c r="AW1282" s="13" t="s">
        <v>30</v>
      </c>
      <c r="AX1282" s="13" t="s">
        <v>73</v>
      </c>
      <c r="AY1282" s="239" t="s">
        <v>139</v>
      </c>
    </row>
    <row r="1283" s="14" customFormat="1">
      <c r="A1283" s="14"/>
      <c r="B1283" s="240"/>
      <c r="C1283" s="241"/>
      <c r="D1283" s="231" t="s">
        <v>149</v>
      </c>
      <c r="E1283" s="242" t="s">
        <v>1</v>
      </c>
      <c r="F1283" s="243" t="s">
        <v>1631</v>
      </c>
      <c r="G1283" s="241"/>
      <c r="H1283" s="244">
        <v>15.1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0" t="s">
        <v>149</v>
      </c>
      <c r="AU1283" s="250" t="s">
        <v>147</v>
      </c>
      <c r="AV1283" s="14" t="s">
        <v>147</v>
      </c>
      <c r="AW1283" s="14" t="s">
        <v>30</v>
      </c>
      <c r="AX1283" s="14" t="s">
        <v>73</v>
      </c>
      <c r="AY1283" s="250" t="s">
        <v>139</v>
      </c>
    </row>
    <row r="1284" s="15" customFormat="1">
      <c r="A1284" s="15"/>
      <c r="B1284" s="262"/>
      <c r="C1284" s="263"/>
      <c r="D1284" s="231" t="s">
        <v>149</v>
      </c>
      <c r="E1284" s="264" t="s">
        <v>1</v>
      </c>
      <c r="F1284" s="265" t="s">
        <v>170</v>
      </c>
      <c r="G1284" s="263"/>
      <c r="H1284" s="266">
        <v>32.060000000000002</v>
      </c>
      <c r="I1284" s="267"/>
      <c r="J1284" s="263"/>
      <c r="K1284" s="263"/>
      <c r="L1284" s="268"/>
      <c r="M1284" s="269"/>
      <c r="N1284" s="270"/>
      <c r="O1284" s="270"/>
      <c r="P1284" s="270"/>
      <c r="Q1284" s="270"/>
      <c r="R1284" s="270"/>
      <c r="S1284" s="270"/>
      <c r="T1284" s="271"/>
      <c r="U1284" s="15"/>
      <c r="V1284" s="15"/>
      <c r="W1284" s="15"/>
      <c r="X1284" s="15"/>
      <c r="Y1284" s="15"/>
      <c r="Z1284" s="15"/>
      <c r="AA1284" s="15"/>
      <c r="AB1284" s="15"/>
      <c r="AC1284" s="15"/>
      <c r="AD1284" s="15"/>
      <c r="AE1284" s="15"/>
      <c r="AT1284" s="272" t="s">
        <v>149</v>
      </c>
      <c r="AU1284" s="272" t="s">
        <v>147</v>
      </c>
      <c r="AV1284" s="15" t="s">
        <v>146</v>
      </c>
      <c r="AW1284" s="15" t="s">
        <v>30</v>
      </c>
      <c r="AX1284" s="15" t="s">
        <v>81</v>
      </c>
      <c r="AY1284" s="272" t="s">
        <v>139</v>
      </c>
    </row>
    <row r="1285" s="14" customFormat="1">
      <c r="A1285" s="14"/>
      <c r="B1285" s="240"/>
      <c r="C1285" s="241"/>
      <c r="D1285" s="231" t="s">
        <v>149</v>
      </c>
      <c r="E1285" s="241"/>
      <c r="F1285" s="243" t="s">
        <v>1643</v>
      </c>
      <c r="G1285" s="241"/>
      <c r="H1285" s="244">
        <v>34.625</v>
      </c>
      <c r="I1285" s="245"/>
      <c r="J1285" s="241"/>
      <c r="K1285" s="241"/>
      <c r="L1285" s="246"/>
      <c r="M1285" s="247"/>
      <c r="N1285" s="248"/>
      <c r="O1285" s="248"/>
      <c r="P1285" s="248"/>
      <c r="Q1285" s="248"/>
      <c r="R1285" s="248"/>
      <c r="S1285" s="248"/>
      <c r="T1285" s="24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0" t="s">
        <v>149</v>
      </c>
      <c r="AU1285" s="250" t="s">
        <v>147</v>
      </c>
      <c r="AV1285" s="14" t="s">
        <v>147</v>
      </c>
      <c r="AW1285" s="14" t="s">
        <v>4</v>
      </c>
      <c r="AX1285" s="14" t="s">
        <v>81</v>
      </c>
      <c r="AY1285" s="250" t="s">
        <v>139</v>
      </c>
    </row>
    <row r="1286" s="2" customFormat="1" ht="16.5" customHeight="1">
      <c r="A1286" s="38"/>
      <c r="B1286" s="39"/>
      <c r="C1286" s="251" t="s">
        <v>1644</v>
      </c>
      <c r="D1286" s="251" t="s">
        <v>152</v>
      </c>
      <c r="E1286" s="252" t="s">
        <v>1645</v>
      </c>
      <c r="F1286" s="253" t="s">
        <v>1646</v>
      </c>
      <c r="G1286" s="254" t="s">
        <v>174</v>
      </c>
      <c r="H1286" s="255">
        <v>20.908999999999999</v>
      </c>
      <c r="I1286" s="256"/>
      <c r="J1286" s="257">
        <f>ROUND(I1286*H1286,2)</f>
        <v>0</v>
      </c>
      <c r="K1286" s="258"/>
      <c r="L1286" s="259"/>
      <c r="M1286" s="260" t="s">
        <v>1</v>
      </c>
      <c r="N1286" s="261" t="s">
        <v>39</v>
      </c>
      <c r="O1286" s="91"/>
      <c r="P1286" s="225">
        <f>O1286*H1286</f>
        <v>0</v>
      </c>
      <c r="Q1286" s="225">
        <v>0.00020000000000000001</v>
      </c>
      <c r="R1286" s="225">
        <f>Q1286*H1286</f>
        <v>0.0041818000000000003</v>
      </c>
      <c r="S1286" s="225">
        <v>0</v>
      </c>
      <c r="T1286" s="226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227" t="s">
        <v>333</v>
      </c>
      <c r="AT1286" s="227" t="s">
        <v>152</v>
      </c>
      <c r="AU1286" s="227" t="s">
        <v>147</v>
      </c>
      <c r="AY1286" s="17" t="s">
        <v>139</v>
      </c>
      <c r="BE1286" s="228">
        <f>IF(N1286="základní",J1286,0)</f>
        <v>0</v>
      </c>
      <c r="BF1286" s="228">
        <f>IF(N1286="snížená",J1286,0)</f>
        <v>0</v>
      </c>
      <c r="BG1286" s="228">
        <f>IF(N1286="zákl. přenesená",J1286,0)</f>
        <v>0</v>
      </c>
      <c r="BH1286" s="228">
        <f>IF(N1286="sníž. přenesená",J1286,0)</f>
        <v>0</v>
      </c>
      <c r="BI1286" s="228">
        <f>IF(N1286="nulová",J1286,0)</f>
        <v>0</v>
      </c>
      <c r="BJ1286" s="17" t="s">
        <v>147</v>
      </c>
      <c r="BK1286" s="228">
        <f>ROUND(I1286*H1286,2)</f>
        <v>0</v>
      </c>
      <c r="BL1286" s="17" t="s">
        <v>256</v>
      </c>
      <c r="BM1286" s="227" t="s">
        <v>1647</v>
      </c>
    </row>
    <row r="1287" s="13" customFormat="1">
      <c r="A1287" s="13"/>
      <c r="B1287" s="229"/>
      <c r="C1287" s="230"/>
      <c r="D1287" s="231" t="s">
        <v>149</v>
      </c>
      <c r="E1287" s="232" t="s">
        <v>1</v>
      </c>
      <c r="F1287" s="233" t="s">
        <v>1636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149</v>
      </c>
      <c r="AU1287" s="239" t="s">
        <v>147</v>
      </c>
      <c r="AV1287" s="13" t="s">
        <v>81</v>
      </c>
      <c r="AW1287" s="13" t="s">
        <v>30</v>
      </c>
      <c r="AX1287" s="13" t="s">
        <v>73</v>
      </c>
      <c r="AY1287" s="239" t="s">
        <v>139</v>
      </c>
    </row>
    <row r="1288" s="13" customFormat="1">
      <c r="A1288" s="13"/>
      <c r="B1288" s="229"/>
      <c r="C1288" s="230"/>
      <c r="D1288" s="231" t="s">
        <v>149</v>
      </c>
      <c r="E1288" s="232" t="s">
        <v>1</v>
      </c>
      <c r="F1288" s="233" t="s">
        <v>1066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149</v>
      </c>
      <c r="AU1288" s="239" t="s">
        <v>147</v>
      </c>
      <c r="AV1288" s="13" t="s">
        <v>81</v>
      </c>
      <c r="AW1288" s="13" t="s">
        <v>30</v>
      </c>
      <c r="AX1288" s="13" t="s">
        <v>73</v>
      </c>
      <c r="AY1288" s="239" t="s">
        <v>139</v>
      </c>
    </row>
    <row r="1289" s="14" customFormat="1">
      <c r="A1289" s="14"/>
      <c r="B1289" s="240"/>
      <c r="C1289" s="241"/>
      <c r="D1289" s="231" t="s">
        <v>149</v>
      </c>
      <c r="E1289" s="242" t="s">
        <v>1</v>
      </c>
      <c r="F1289" s="243" t="s">
        <v>1637</v>
      </c>
      <c r="G1289" s="241"/>
      <c r="H1289" s="244">
        <v>8.6600000000000001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149</v>
      </c>
      <c r="AU1289" s="250" t="s">
        <v>147</v>
      </c>
      <c r="AV1289" s="14" t="s">
        <v>147</v>
      </c>
      <c r="AW1289" s="14" t="s">
        <v>30</v>
      </c>
      <c r="AX1289" s="14" t="s">
        <v>73</v>
      </c>
      <c r="AY1289" s="250" t="s">
        <v>139</v>
      </c>
    </row>
    <row r="1290" s="13" customFormat="1">
      <c r="A1290" s="13"/>
      <c r="B1290" s="229"/>
      <c r="C1290" s="230"/>
      <c r="D1290" s="231" t="s">
        <v>149</v>
      </c>
      <c r="E1290" s="232" t="s">
        <v>1</v>
      </c>
      <c r="F1290" s="233" t="s">
        <v>384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149</v>
      </c>
      <c r="AU1290" s="239" t="s">
        <v>147</v>
      </c>
      <c r="AV1290" s="13" t="s">
        <v>81</v>
      </c>
      <c r="AW1290" s="13" t="s">
        <v>30</v>
      </c>
      <c r="AX1290" s="13" t="s">
        <v>73</v>
      </c>
      <c r="AY1290" s="239" t="s">
        <v>139</v>
      </c>
    </row>
    <row r="1291" s="14" customFormat="1">
      <c r="A1291" s="14"/>
      <c r="B1291" s="240"/>
      <c r="C1291" s="241"/>
      <c r="D1291" s="231" t="s">
        <v>149</v>
      </c>
      <c r="E1291" s="242" t="s">
        <v>1</v>
      </c>
      <c r="F1291" s="243" t="s">
        <v>1579</v>
      </c>
      <c r="G1291" s="241"/>
      <c r="H1291" s="244">
        <v>10.699999999999999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149</v>
      </c>
      <c r="AU1291" s="250" t="s">
        <v>147</v>
      </c>
      <c r="AV1291" s="14" t="s">
        <v>147</v>
      </c>
      <c r="AW1291" s="14" t="s">
        <v>30</v>
      </c>
      <c r="AX1291" s="14" t="s">
        <v>73</v>
      </c>
      <c r="AY1291" s="250" t="s">
        <v>139</v>
      </c>
    </row>
    <row r="1292" s="15" customFormat="1">
      <c r="A1292" s="15"/>
      <c r="B1292" s="262"/>
      <c r="C1292" s="263"/>
      <c r="D1292" s="231" t="s">
        <v>149</v>
      </c>
      <c r="E1292" s="264" t="s">
        <v>1</v>
      </c>
      <c r="F1292" s="265" t="s">
        <v>170</v>
      </c>
      <c r="G1292" s="263"/>
      <c r="H1292" s="266">
        <v>19.359999999999999</v>
      </c>
      <c r="I1292" s="267"/>
      <c r="J1292" s="263"/>
      <c r="K1292" s="263"/>
      <c r="L1292" s="268"/>
      <c r="M1292" s="269"/>
      <c r="N1292" s="270"/>
      <c r="O1292" s="270"/>
      <c r="P1292" s="270"/>
      <c r="Q1292" s="270"/>
      <c r="R1292" s="270"/>
      <c r="S1292" s="270"/>
      <c r="T1292" s="271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72" t="s">
        <v>149</v>
      </c>
      <c r="AU1292" s="272" t="s">
        <v>147</v>
      </c>
      <c r="AV1292" s="15" t="s">
        <v>146</v>
      </c>
      <c r="AW1292" s="15" t="s">
        <v>30</v>
      </c>
      <c r="AX1292" s="15" t="s">
        <v>81</v>
      </c>
      <c r="AY1292" s="272" t="s">
        <v>139</v>
      </c>
    </row>
    <row r="1293" s="14" customFormat="1">
      <c r="A1293" s="14"/>
      <c r="B1293" s="240"/>
      <c r="C1293" s="241"/>
      <c r="D1293" s="231" t="s">
        <v>149</v>
      </c>
      <c r="E1293" s="241"/>
      <c r="F1293" s="243" t="s">
        <v>1648</v>
      </c>
      <c r="G1293" s="241"/>
      <c r="H1293" s="244">
        <v>20.908999999999999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149</v>
      </c>
      <c r="AU1293" s="250" t="s">
        <v>147</v>
      </c>
      <c r="AV1293" s="14" t="s">
        <v>147</v>
      </c>
      <c r="AW1293" s="14" t="s">
        <v>4</v>
      </c>
      <c r="AX1293" s="14" t="s">
        <v>81</v>
      </c>
      <c r="AY1293" s="250" t="s">
        <v>139</v>
      </c>
    </row>
    <row r="1294" s="2" customFormat="1" ht="24.15" customHeight="1">
      <c r="A1294" s="38"/>
      <c r="B1294" s="39"/>
      <c r="C1294" s="215" t="s">
        <v>1649</v>
      </c>
      <c r="D1294" s="215" t="s">
        <v>142</v>
      </c>
      <c r="E1294" s="216" t="s">
        <v>1650</v>
      </c>
      <c r="F1294" s="217" t="s">
        <v>1651</v>
      </c>
      <c r="G1294" s="218" t="s">
        <v>166</v>
      </c>
      <c r="H1294" s="219">
        <v>37.100000000000001</v>
      </c>
      <c r="I1294" s="220"/>
      <c r="J1294" s="221">
        <f>ROUND(I1294*H1294,2)</f>
        <v>0</v>
      </c>
      <c r="K1294" s="222"/>
      <c r="L1294" s="44"/>
      <c r="M1294" s="223" t="s">
        <v>1</v>
      </c>
      <c r="N1294" s="224" t="s">
        <v>39</v>
      </c>
      <c r="O1294" s="91"/>
      <c r="P1294" s="225">
        <f>O1294*H1294</f>
        <v>0</v>
      </c>
      <c r="Q1294" s="225">
        <v>8.0000000000000007E-05</v>
      </c>
      <c r="R1294" s="225">
        <f>Q1294*H1294</f>
        <v>0.0029680000000000002</v>
      </c>
      <c r="S1294" s="225">
        <v>0</v>
      </c>
      <c r="T1294" s="226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27" t="s">
        <v>256</v>
      </c>
      <c r="AT1294" s="227" t="s">
        <v>142</v>
      </c>
      <c r="AU1294" s="227" t="s">
        <v>147</v>
      </c>
      <c r="AY1294" s="17" t="s">
        <v>139</v>
      </c>
      <c r="BE1294" s="228">
        <f>IF(N1294="základní",J1294,0)</f>
        <v>0</v>
      </c>
      <c r="BF1294" s="228">
        <f>IF(N1294="snížená",J1294,0)</f>
        <v>0</v>
      </c>
      <c r="BG1294" s="228">
        <f>IF(N1294="zákl. přenesená",J1294,0)</f>
        <v>0</v>
      </c>
      <c r="BH1294" s="228">
        <f>IF(N1294="sníž. přenesená",J1294,0)</f>
        <v>0</v>
      </c>
      <c r="BI1294" s="228">
        <f>IF(N1294="nulová",J1294,0)</f>
        <v>0</v>
      </c>
      <c r="BJ1294" s="17" t="s">
        <v>147</v>
      </c>
      <c r="BK1294" s="228">
        <f>ROUND(I1294*H1294,2)</f>
        <v>0</v>
      </c>
      <c r="BL1294" s="17" t="s">
        <v>256</v>
      </c>
      <c r="BM1294" s="227" t="s">
        <v>1652</v>
      </c>
    </row>
    <row r="1295" s="13" customFormat="1">
      <c r="A1295" s="13"/>
      <c r="B1295" s="229"/>
      <c r="C1295" s="230"/>
      <c r="D1295" s="231" t="s">
        <v>149</v>
      </c>
      <c r="E1295" s="232" t="s">
        <v>1</v>
      </c>
      <c r="F1295" s="233" t="s">
        <v>195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149</v>
      </c>
      <c r="AU1295" s="239" t="s">
        <v>147</v>
      </c>
      <c r="AV1295" s="13" t="s">
        <v>81</v>
      </c>
      <c r="AW1295" s="13" t="s">
        <v>30</v>
      </c>
      <c r="AX1295" s="13" t="s">
        <v>73</v>
      </c>
      <c r="AY1295" s="239" t="s">
        <v>139</v>
      </c>
    </row>
    <row r="1296" s="14" customFormat="1">
      <c r="A1296" s="14"/>
      <c r="B1296" s="240"/>
      <c r="C1296" s="241"/>
      <c r="D1296" s="231" t="s">
        <v>149</v>
      </c>
      <c r="E1296" s="242" t="s">
        <v>1</v>
      </c>
      <c r="F1296" s="243" t="s">
        <v>196</v>
      </c>
      <c r="G1296" s="241"/>
      <c r="H1296" s="244">
        <v>17.946999999999999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149</v>
      </c>
      <c r="AU1296" s="250" t="s">
        <v>147</v>
      </c>
      <c r="AV1296" s="14" t="s">
        <v>147</v>
      </c>
      <c r="AW1296" s="14" t="s">
        <v>30</v>
      </c>
      <c r="AX1296" s="14" t="s">
        <v>73</v>
      </c>
      <c r="AY1296" s="250" t="s">
        <v>139</v>
      </c>
    </row>
    <row r="1297" s="13" customFormat="1">
      <c r="A1297" s="13"/>
      <c r="B1297" s="229"/>
      <c r="C1297" s="230"/>
      <c r="D1297" s="231" t="s">
        <v>149</v>
      </c>
      <c r="E1297" s="232" t="s">
        <v>1</v>
      </c>
      <c r="F1297" s="233" t="s">
        <v>197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149</v>
      </c>
      <c r="AU1297" s="239" t="s">
        <v>147</v>
      </c>
      <c r="AV1297" s="13" t="s">
        <v>81</v>
      </c>
      <c r="AW1297" s="13" t="s">
        <v>30</v>
      </c>
      <c r="AX1297" s="13" t="s">
        <v>73</v>
      </c>
      <c r="AY1297" s="239" t="s">
        <v>139</v>
      </c>
    </row>
    <row r="1298" s="14" customFormat="1">
      <c r="A1298" s="14"/>
      <c r="B1298" s="240"/>
      <c r="C1298" s="241"/>
      <c r="D1298" s="231" t="s">
        <v>149</v>
      </c>
      <c r="E1298" s="242" t="s">
        <v>1</v>
      </c>
      <c r="F1298" s="243" t="s">
        <v>198</v>
      </c>
      <c r="G1298" s="241"/>
      <c r="H1298" s="244">
        <v>19.152999999999999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149</v>
      </c>
      <c r="AU1298" s="250" t="s">
        <v>147</v>
      </c>
      <c r="AV1298" s="14" t="s">
        <v>147</v>
      </c>
      <c r="AW1298" s="14" t="s">
        <v>30</v>
      </c>
      <c r="AX1298" s="14" t="s">
        <v>73</v>
      </c>
      <c r="AY1298" s="250" t="s">
        <v>139</v>
      </c>
    </row>
    <row r="1299" s="15" customFormat="1">
      <c r="A1299" s="15"/>
      <c r="B1299" s="262"/>
      <c r="C1299" s="263"/>
      <c r="D1299" s="231" t="s">
        <v>149</v>
      </c>
      <c r="E1299" s="264" t="s">
        <v>1</v>
      </c>
      <c r="F1299" s="265" t="s">
        <v>170</v>
      </c>
      <c r="G1299" s="263"/>
      <c r="H1299" s="266">
        <v>37.099999999999994</v>
      </c>
      <c r="I1299" s="267"/>
      <c r="J1299" s="263"/>
      <c r="K1299" s="263"/>
      <c r="L1299" s="268"/>
      <c r="M1299" s="269"/>
      <c r="N1299" s="270"/>
      <c r="O1299" s="270"/>
      <c r="P1299" s="270"/>
      <c r="Q1299" s="270"/>
      <c r="R1299" s="270"/>
      <c r="S1299" s="270"/>
      <c r="T1299" s="271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72" t="s">
        <v>149</v>
      </c>
      <c r="AU1299" s="272" t="s">
        <v>147</v>
      </c>
      <c r="AV1299" s="15" t="s">
        <v>146</v>
      </c>
      <c r="AW1299" s="15" t="s">
        <v>30</v>
      </c>
      <c r="AX1299" s="15" t="s">
        <v>81</v>
      </c>
      <c r="AY1299" s="272" t="s">
        <v>139</v>
      </c>
    </row>
    <row r="1300" s="2" customFormat="1" ht="16.5" customHeight="1">
      <c r="A1300" s="38"/>
      <c r="B1300" s="39"/>
      <c r="C1300" s="215" t="s">
        <v>1653</v>
      </c>
      <c r="D1300" s="215" t="s">
        <v>142</v>
      </c>
      <c r="E1300" s="216" t="s">
        <v>1654</v>
      </c>
      <c r="F1300" s="217" t="s">
        <v>1655</v>
      </c>
      <c r="G1300" s="218" t="s">
        <v>166</v>
      </c>
      <c r="H1300" s="219">
        <v>37.100000000000001</v>
      </c>
      <c r="I1300" s="220"/>
      <c r="J1300" s="221">
        <f>ROUND(I1300*H1300,2)</f>
        <v>0</v>
      </c>
      <c r="K1300" s="222"/>
      <c r="L1300" s="44"/>
      <c r="M1300" s="223" t="s">
        <v>1</v>
      </c>
      <c r="N1300" s="224" t="s">
        <v>39</v>
      </c>
      <c r="O1300" s="91"/>
      <c r="P1300" s="225">
        <f>O1300*H1300</f>
        <v>0</v>
      </c>
      <c r="Q1300" s="225">
        <v>1.0000000000000001E-05</v>
      </c>
      <c r="R1300" s="225">
        <f>Q1300*H1300</f>
        <v>0.00037100000000000002</v>
      </c>
      <c r="S1300" s="225">
        <v>0</v>
      </c>
      <c r="T1300" s="226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256</v>
      </c>
      <c r="AT1300" s="227" t="s">
        <v>142</v>
      </c>
      <c r="AU1300" s="227" t="s">
        <v>147</v>
      </c>
      <c r="AY1300" s="17" t="s">
        <v>139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147</v>
      </c>
      <c r="BK1300" s="228">
        <f>ROUND(I1300*H1300,2)</f>
        <v>0</v>
      </c>
      <c r="BL1300" s="17" t="s">
        <v>256</v>
      </c>
      <c r="BM1300" s="227" t="s">
        <v>1656</v>
      </c>
    </row>
    <row r="1301" s="13" customFormat="1">
      <c r="A1301" s="13"/>
      <c r="B1301" s="229"/>
      <c r="C1301" s="230"/>
      <c r="D1301" s="231" t="s">
        <v>149</v>
      </c>
      <c r="E1301" s="232" t="s">
        <v>1</v>
      </c>
      <c r="F1301" s="233" t="s">
        <v>195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149</v>
      </c>
      <c r="AU1301" s="239" t="s">
        <v>147</v>
      </c>
      <c r="AV1301" s="13" t="s">
        <v>81</v>
      </c>
      <c r="AW1301" s="13" t="s">
        <v>30</v>
      </c>
      <c r="AX1301" s="13" t="s">
        <v>73</v>
      </c>
      <c r="AY1301" s="239" t="s">
        <v>139</v>
      </c>
    </row>
    <row r="1302" s="14" customFormat="1">
      <c r="A1302" s="14"/>
      <c r="B1302" s="240"/>
      <c r="C1302" s="241"/>
      <c r="D1302" s="231" t="s">
        <v>149</v>
      </c>
      <c r="E1302" s="242" t="s">
        <v>1</v>
      </c>
      <c r="F1302" s="243" t="s">
        <v>196</v>
      </c>
      <c r="G1302" s="241"/>
      <c r="H1302" s="244">
        <v>17.946999999999999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149</v>
      </c>
      <c r="AU1302" s="250" t="s">
        <v>147</v>
      </c>
      <c r="AV1302" s="14" t="s">
        <v>147</v>
      </c>
      <c r="AW1302" s="14" t="s">
        <v>30</v>
      </c>
      <c r="AX1302" s="14" t="s">
        <v>73</v>
      </c>
      <c r="AY1302" s="250" t="s">
        <v>139</v>
      </c>
    </row>
    <row r="1303" s="13" customFormat="1">
      <c r="A1303" s="13"/>
      <c r="B1303" s="229"/>
      <c r="C1303" s="230"/>
      <c r="D1303" s="231" t="s">
        <v>149</v>
      </c>
      <c r="E1303" s="232" t="s">
        <v>1</v>
      </c>
      <c r="F1303" s="233" t="s">
        <v>197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149</v>
      </c>
      <c r="AU1303" s="239" t="s">
        <v>147</v>
      </c>
      <c r="AV1303" s="13" t="s">
        <v>81</v>
      </c>
      <c r="AW1303" s="13" t="s">
        <v>30</v>
      </c>
      <c r="AX1303" s="13" t="s">
        <v>73</v>
      </c>
      <c r="AY1303" s="239" t="s">
        <v>139</v>
      </c>
    </row>
    <row r="1304" s="14" customFormat="1">
      <c r="A1304" s="14"/>
      <c r="B1304" s="240"/>
      <c r="C1304" s="241"/>
      <c r="D1304" s="231" t="s">
        <v>149</v>
      </c>
      <c r="E1304" s="242" t="s">
        <v>1</v>
      </c>
      <c r="F1304" s="243" t="s">
        <v>198</v>
      </c>
      <c r="G1304" s="241"/>
      <c r="H1304" s="244">
        <v>19.152999999999999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149</v>
      </c>
      <c r="AU1304" s="250" t="s">
        <v>147</v>
      </c>
      <c r="AV1304" s="14" t="s">
        <v>147</v>
      </c>
      <c r="AW1304" s="14" t="s">
        <v>30</v>
      </c>
      <c r="AX1304" s="14" t="s">
        <v>73</v>
      </c>
      <c r="AY1304" s="250" t="s">
        <v>139</v>
      </c>
    </row>
    <row r="1305" s="15" customFormat="1">
      <c r="A1305" s="15"/>
      <c r="B1305" s="262"/>
      <c r="C1305" s="263"/>
      <c r="D1305" s="231" t="s">
        <v>149</v>
      </c>
      <c r="E1305" s="264" t="s">
        <v>1</v>
      </c>
      <c r="F1305" s="265" t="s">
        <v>170</v>
      </c>
      <c r="G1305" s="263"/>
      <c r="H1305" s="266">
        <v>37.099999999999994</v>
      </c>
      <c r="I1305" s="267"/>
      <c r="J1305" s="263"/>
      <c r="K1305" s="263"/>
      <c r="L1305" s="268"/>
      <c r="M1305" s="269"/>
      <c r="N1305" s="270"/>
      <c r="O1305" s="270"/>
      <c r="P1305" s="270"/>
      <c r="Q1305" s="270"/>
      <c r="R1305" s="270"/>
      <c r="S1305" s="270"/>
      <c r="T1305" s="271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72" t="s">
        <v>149</v>
      </c>
      <c r="AU1305" s="272" t="s">
        <v>147</v>
      </c>
      <c r="AV1305" s="15" t="s">
        <v>146</v>
      </c>
      <c r="AW1305" s="15" t="s">
        <v>30</v>
      </c>
      <c r="AX1305" s="15" t="s">
        <v>81</v>
      </c>
      <c r="AY1305" s="272" t="s">
        <v>139</v>
      </c>
    </row>
    <row r="1306" s="2" customFormat="1" ht="16.5" customHeight="1">
      <c r="A1306" s="38"/>
      <c r="B1306" s="39"/>
      <c r="C1306" s="215" t="s">
        <v>1657</v>
      </c>
      <c r="D1306" s="215" t="s">
        <v>142</v>
      </c>
      <c r="E1306" s="216" t="s">
        <v>1658</v>
      </c>
      <c r="F1306" s="217" t="s">
        <v>1659</v>
      </c>
      <c r="G1306" s="218" t="s">
        <v>166</v>
      </c>
      <c r="H1306" s="219">
        <v>37.100000000000001</v>
      </c>
      <c r="I1306" s="220"/>
      <c r="J1306" s="221">
        <f>ROUND(I1306*H1306,2)</f>
        <v>0</v>
      </c>
      <c r="K1306" s="222"/>
      <c r="L1306" s="44"/>
      <c r="M1306" s="223" t="s">
        <v>1</v>
      </c>
      <c r="N1306" s="224" t="s">
        <v>39</v>
      </c>
      <c r="O1306" s="91"/>
      <c r="P1306" s="225">
        <f>O1306*H1306</f>
        <v>0</v>
      </c>
      <c r="Q1306" s="225">
        <v>1.0000000000000001E-05</v>
      </c>
      <c r="R1306" s="225">
        <f>Q1306*H1306</f>
        <v>0.00037100000000000002</v>
      </c>
      <c r="S1306" s="225">
        <v>0</v>
      </c>
      <c r="T1306" s="226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27" t="s">
        <v>256</v>
      </c>
      <c r="AT1306" s="227" t="s">
        <v>142</v>
      </c>
      <c r="AU1306" s="227" t="s">
        <v>147</v>
      </c>
      <c r="AY1306" s="17" t="s">
        <v>139</v>
      </c>
      <c r="BE1306" s="228">
        <f>IF(N1306="základní",J1306,0)</f>
        <v>0</v>
      </c>
      <c r="BF1306" s="228">
        <f>IF(N1306="snížená",J1306,0)</f>
        <v>0</v>
      </c>
      <c r="BG1306" s="228">
        <f>IF(N1306="zákl. přenesená",J1306,0)</f>
        <v>0</v>
      </c>
      <c r="BH1306" s="228">
        <f>IF(N1306="sníž. přenesená",J1306,0)</f>
        <v>0</v>
      </c>
      <c r="BI1306" s="228">
        <f>IF(N1306="nulová",J1306,0)</f>
        <v>0</v>
      </c>
      <c r="BJ1306" s="17" t="s">
        <v>147</v>
      </c>
      <c r="BK1306" s="228">
        <f>ROUND(I1306*H1306,2)</f>
        <v>0</v>
      </c>
      <c r="BL1306" s="17" t="s">
        <v>256</v>
      </c>
      <c r="BM1306" s="227" t="s">
        <v>1660</v>
      </c>
    </row>
    <row r="1307" s="13" customFormat="1">
      <c r="A1307" s="13"/>
      <c r="B1307" s="229"/>
      <c r="C1307" s="230"/>
      <c r="D1307" s="231" t="s">
        <v>149</v>
      </c>
      <c r="E1307" s="232" t="s">
        <v>1</v>
      </c>
      <c r="F1307" s="233" t="s">
        <v>195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149</v>
      </c>
      <c r="AU1307" s="239" t="s">
        <v>147</v>
      </c>
      <c r="AV1307" s="13" t="s">
        <v>81</v>
      </c>
      <c r="AW1307" s="13" t="s">
        <v>30</v>
      </c>
      <c r="AX1307" s="13" t="s">
        <v>73</v>
      </c>
      <c r="AY1307" s="239" t="s">
        <v>139</v>
      </c>
    </row>
    <row r="1308" s="14" customFormat="1">
      <c r="A1308" s="14"/>
      <c r="B1308" s="240"/>
      <c r="C1308" s="241"/>
      <c r="D1308" s="231" t="s">
        <v>149</v>
      </c>
      <c r="E1308" s="242" t="s">
        <v>1</v>
      </c>
      <c r="F1308" s="243" t="s">
        <v>196</v>
      </c>
      <c r="G1308" s="241"/>
      <c r="H1308" s="244">
        <v>17.946999999999999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149</v>
      </c>
      <c r="AU1308" s="250" t="s">
        <v>147</v>
      </c>
      <c r="AV1308" s="14" t="s">
        <v>147</v>
      </c>
      <c r="AW1308" s="14" t="s">
        <v>30</v>
      </c>
      <c r="AX1308" s="14" t="s">
        <v>73</v>
      </c>
      <c r="AY1308" s="250" t="s">
        <v>139</v>
      </c>
    </row>
    <row r="1309" s="13" customFormat="1">
      <c r="A1309" s="13"/>
      <c r="B1309" s="229"/>
      <c r="C1309" s="230"/>
      <c r="D1309" s="231" t="s">
        <v>149</v>
      </c>
      <c r="E1309" s="232" t="s">
        <v>1</v>
      </c>
      <c r="F1309" s="233" t="s">
        <v>197</v>
      </c>
      <c r="G1309" s="230"/>
      <c r="H1309" s="232" t="s">
        <v>1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149</v>
      </c>
      <c r="AU1309" s="239" t="s">
        <v>147</v>
      </c>
      <c r="AV1309" s="13" t="s">
        <v>81</v>
      </c>
      <c r="AW1309" s="13" t="s">
        <v>30</v>
      </c>
      <c r="AX1309" s="13" t="s">
        <v>73</v>
      </c>
      <c r="AY1309" s="239" t="s">
        <v>139</v>
      </c>
    </row>
    <row r="1310" s="14" customFormat="1">
      <c r="A1310" s="14"/>
      <c r="B1310" s="240"/>
      <c r="C1310" s="241"/>
      <c r="D1310" s="231" t="s">
        <v>149</v>
      </c>
      <c r="E1310" s="242" t="s">
        <v>1</v>
      </c>
      <c r="F1310" s="243" t="s">
        <v>198</v>
      </c>
      <c r="G1310" s="241"/>
      <c r="H1310" s="244">
        <v>19.152999999999999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149</v>
      </c>
      <c r="AU1310" s="250" t="s">
        <v>147</v>
      </c>
      <c r="AV1310" s="14" t="s">
        <v>147</v>
      </c>
      <c r="AW1310" s="14" t="s">
        <v>30</v>
      </c>
      <c r="AX1310" s="14" t="s">
        <v>73</v>
      </c>
      <c r="AY1310" s="250" t="s">
        <v>139</v>
      </c>
    </row>
    <row r="1311" s="15" customFormat="1">
      <c r="A1311" s="15"/>
      <c r="B1311" s="262"/>
      <c r="C1311" s="263"/>
      <c r="D1311" s="231" t="s">
        <v>149</v>
      </c>
      <c r="E1311" s="264" t="s">
        <v>1</v>
      </c>
      <c r="F1311" s="265" t="s">
        <v>170</v>
      </c>
      <c r="G1311" s="263"/>
      <c r="H1311" s="266">
        <v>37.099999999999994</v>
      </c>
      <c r="I1311" s="267"/>
      <c r="J1311" s="263"/>
      <c r="K1311" s="263"/>
      <c r="L1311" s="268"/>
      <c r="M1311" s="269"/>
      <c r="N1311" s="270"/>
      <c r="O1311" s="270"/>
      <c r="P1311" s="270"/>
      <c r="Q1311" s="270"/>
      <c r="R1311" s="270"/>
      <c r="S1311" s="270"/>
      <c r="T1311" s="271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72" t="s">
        <v>149</v>
      </c>
      <c r="AU1311" s="272" t="s">
        <v>147</v>
      </c>
      <c r="AV1311" s="15" t="s">
        <v>146</v>
      </c>
      <c r="AW1311" s="15" t="s">
        <v>30</v>
      </c>
      <c r="AX1311" s="15" t="s">
        <v>81</v>
      </c>
      <c r="AY1311" s="272" t="s">
        <v>139</v>
      </c>
    </row>
    <row r="1312" s="2" customFormat="1" ht="16.5" customHeight="1">
      <c r="A1312" s="38"/>
      <c r="B1312" s="39"/>
      <c r="C1312" s="215" t="s">
        <v>1661</v>
      </c>
      <c r="D1312" s="215" t="s">
        <v>142</v>
      </c>
      <c r="E1312" s="216" t="s">
        <v>1662</v>
      </c>
      <c r="F1312" s="217" t="s">
        <v>1663</v>
      </c>
      <c r="G1312" s="218" t="s">
        <v>166</v>
      </c>
      <c r="H1312" s="219">
        <v>37.100000000000001</v>
      </c>
      <c r="I1312" s="220"/>
      <c r="J1312" s="221">
        <f>ROUND(I1312*H1312,2)</f>
        <v>0</v>
      </c>
      <c r="K1312" s="222"/>
      <c r="L1312" s="44"/>
      <c r="M1312" s="223" t="s">
        <v>1</v>
      </c>
      <c r="N1312" s="224" t="s">
        <v>39</v>
      </c>
      <c r="O1312" s="91"/>
      <c r="P1312" s="225">
        <f>O1312*H1312</f>
        <v>0</v>
      </c>
      <c r="Q1312" s="225">
        <v>1.0000000000000001E-05</v>
      </c>
      <c r="R1312" s="225">
        <f>Q1312*H1312</f>
        <v>0.00037100000000000002</v>
      </c>
      <c r="S1312" s="225">
        <v>0</v>
      </c>
      <c r="T1312" s="226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227" t="s">
        <v>256</v>
      </c>
      <c r="AT1312" s="227" t="s">
        <v>142</v>
      </c>
      <c r="AU1312" s="227" t="s">
        <v>147</v>
      </c>
      <c r="AY1312" s="17" t="s">
        <v>139</v>
      </c>
      <c r="BE1312" s="228">
        <f>IF(N1312="základní",J1312,0)</f>
        <v>0</v>
      </c>
      <c r="BF1312" s="228">
        <f>IF(N1312="snížená",J1312,0)</f>
        <v>0</v>
      </c>
      <c r="BG1312" s="228">
        <f>IF(N1312="zákl. přenesená",J1312,0)</f>
        <v>0</v>
      </c>
      <c r="BH1312" s="228">
        <f>IF(N1312="sníž. přenesená",J1312,0)</f>
        <v>0</v>
      </c>
      <c r="BI1312" s="228">
        <f>IF(N1312="nulová",J1312,0)</f>
        <v>0</v>
      </c>
      <c r="BJ1312" s="17" t="s">
        <v>147</v>
      </c>
      <c r="BK1312" s="228">
        <f>ROUND(I1312*H1312,2)</f>
        <v>0</v>
      </c>
      <c r="BL1312" s="17" t="s">
        <v>256</v>
      </c>
      <c r="BM1312" s="227" t="s">
        <v>1664</v>
      </c>
    </row>
    <row r="1313" s="13" customFormat="1">
      <c r="A1313" s="13"/>
      <c r="B1313" s="229"/>
      <c r="C1313" s="230"/>
      <c r="D1313" s="231" t="s">
        <v>149</v>
      </c>
      <c r="E1313" s="232" t="s">
        <v>1</v>
      </c>
      <c r="F1313" s="233" t="s">
        <v>195</v>
      </c>
      <c r="G1313" s="230"/>
      <c r="H1313" s="232" t="s">
        <v>1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9" t="s">
        <v>149</v>
      </c>
      <c r="AU1313" s="239" t="s">
        <v>147</v>
      </c>
      <c r="AV1313" s="13" t="s">
        <v>81</v>
      </c>
      <c r="AW1313" s="13" t="s">
        <v>30</v>
      </c>
      <c r="AX1313" s="13" t="s">
        <v>73</v>
      </c>
      <c r="AY1313" s="239" t="s">
        <v>139</v>
      </c>
    </row>
    <row r="1314" s="14" customFormat="1">
      <c r="A1314" s="14"/>
      <c r="B1314" s="240"/>
      <c r="C1314" s="241"/>
      <c r="D1314" s="231" t="s">
        <v>149</v>
      </c>
      <c r="E1314" s="242" t="s">
        <v>1</v>
      </c>
      <c r="F1314" s="243" t="s">
        <v>196</v>
      </c>
      <c r="G1314" s="241"/>
      <c r="H1314" s="244">
        <v>17.946999999999999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149</v>
      </c>
      <c r="AU1314" s="250" t="s">
        <v>147</v>
      </c>
      <c r="AV1314" s="14" t="s">
        <v>147</v>
      </c>
      <c r="AW1314" s="14" t="s">
        <v>30</v>
      </c>
      <c r="AX1314" s="14" t="s">
        <v>73</v>
      </c>
      <c r="AY1314" s="250" t="s">
        <v>139</v>
      </c>
    </row>
    <row r="1315" s="13" customFormat="1">
      <c r="A1315" s="13"/>
      <c r="B1315" s="229"/>
      <c r="C1315" s="230"/>
      <c r="D1315" s="231" t="s">
        <v>149</v>
      </c>
      <c r="E1315" s="232" t="s">
        <v>1</v>
      </c>
      <c r="F1315" s="233" t="s">
        <v>197</v>
      </c>
      <c r="G1315" s="230"/>
      <c r="H1315" s="232" t="s">
        <v>1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9" t="s">
        <v>149</v>
      </c>
      <c r="AU1315" s="239" t="s">
        <v>147</v>
      </c>
      <c r="AV1315" s="13" t="s">
        <v>81</v>
      </c>
      <c r="AW1315" s="13" t="s">
        <v>30</v>
      </c>
      <c r="AX1315" s="13" t="s">
        <v>73</v>
      </c>
      <c r="AY1315" s="239" t="s">
        <v>139</v>
      </c>
    </row>
    <row r="1316" s="14" customFormat="1">
      <c r="A1316" s="14"/>
      <c r="B1316" s="240"/>
      <c r="C1316" s="241"/>
      <c r="D1316" s="231" t="s">
        <v>149</v>
      </c>
      <c r="E1316" s="242" t="s">
        <v>1</v>
      </c>
      <c r="F1316" s="243" t="s">
        <v>198</v>
      </c>
      <c r="G1316" s="241"/>
      <c r="H1316" s="244">
        <v>19.152999999999999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0" t="s">
        <v>149</v>
      </c>
      <c r="AU1316" s="250" t="s">
        <v>147</v>
      </c>
      <c r="AV1316" s="14" t="s">
        <v>147</v>
      </c>
      <c r="AW1316" s="14" t="s">
        <v>30</v>
      </c>
      <c r="AX1316" s="14" t="s">
        <v>73</v>
      </c>
      <c r="AY1316" s="250" t="s">
        <v>139</v>
      </c>
    </row>
    <row r="1317" s="15" customFormat="1">
      <c r="A1317" s="15"/>
      <c r="B1317" s="262"/>
      <c r="C1317" s="263"/>
      <c r="D1317" s="231" t="s">
        <v>149</v>
      </c>
      <c r="E1317" s="264" t="s">
        <v>1</v>
      </c>
      <c r="F1317" s="265" t="s">
        <v>170</v>
      </c>
      <c r="G1317" s="263"/>
      <c r="H1317" s="266">
        <v>37.099999999999994</v>
      </c>
      <c r="I1317" s="267"/>
      <c r="J1317" s="263"/>
      <c r="K1317" s="263"/>
      <c r="L1317" s="268"/>
      <c r="M1317" s="269"/>
      <c r="N1317" s="270"/>
      <c r="O1317" s="270"/>
      <c r="P1317" s="270"/>
      <c r="Q1317" s="270"/>
      <c r="R1317" s="270"/>
      <c r="S1317" s="270"/>
      <c r="T1317" s="271"/>
      <c r="U1317" s="15"/>
      <c r="V1317" s="15"/>
      <c r="W1317" s="15"/>
      <c r="X1317" s="15"/>
      <c r="Y1317" s="15"/>
      <c r="Z1317" s="15"/>
      <c r="AA1317" s="15"/>
      <c r="AB1317" s="15"/>
      <c r="AC1317" s="15"/>
      <c r="AD1317" s="15"/>
      <c r="AE1317" s="15"/>
      <c r="AT1317" s="272" t="s">
        <v>149</v>
      </c>
      <c r="AU1317" s="272" t="s">
        <v>147</v>
      </c>
      <c r="AV1317" s="15" t="s">
        <v>146</v>
      </c>
      <c r="AW1317" s="15" t="s">
        <v>30</v>
      </c>
      <c r="AX1317" s="15" t="s">
        <v>81</v>
      </c>
      <c r="AY1317" s="272" t="s">
        <v>139</v>
      </c>
    </row>
    <row r="1318" s="2" customFormat="1" ht="16.5" customHeight="1">
      <c r="A1318" s="38"/>
      <c r="B1318" s="39"/>
      <c r="C1318" s="215" t="s">
        <v>1665</v>
      </c>
      <c r="D1318" s="215" t="s">
        <v>142</v>
      </c>
      <c r="E1318" s="216" t="s">
        <v>1666</v>
      </c>
      <c r="F1318" s="217" t="s">
        <v>1667</v>
      </c>
      <c r="G1318" s="218" t="s">
        <v>166</v>
      </c>
      <c r="H1318" s="219">
        <v>74.200000000000003</v>
      </c>
      <c r="I1318" s="220"/>
      <c r="J1318" s="221">
        <f>ROUND(I1318*H1318,2)</f>
        <v>0</v>
      </c>
      <c r="K1318" s="222"/>
      <c r="L1318" s="44"/>
      <c r="M1318" s="223" t="s">
        <v>1</v>
      </c>
      <c r="N1318" s="224" t="s">
        <v>39</v>
      </c>
      <c r="O1318" s="91"/>
      <c r="P1318" s="225">
        <f>O1318*H1318</f>
        <v>0</v>
      </c>
      <c r="Q1318" s="225">
        <v>0</v>
      </c>
      <c r="R1318" s="225">
        <f>Q1318*H1318</f>
        <v>0</v>
      </c>
      <c r="S1318" s="225">
        <v>0</v>
      </c>
      <c r="T1318" s="226">
        <f>S1318*H1318</f>
        <v>0</v>
      </c>
      <c r="U1318" s="38"/>
      <c r="V1318" s="38"/>
      <c r="W1318" s="38"/>
      <c r="X1318" s="38"/>
      <c r="Y1318" s="38"/>
      <c r="Z1318" s="38"/>
      <c r="AA1318" s="38"/>
      <c r="AB1318" s="38"/>
      <c r="AC1318" s="38"/>
      <c r="AD1318" s="38"/>
      <c r="AE1318" s="38"/>
      <c r="AR1318" s="227" t="s">
        <v>256</v>
      </c>
      <c r="AT1318" s="227" t="s">
        <v>142</v>
      </c>
      <c r="AU1318" s="227" t="s">
        <v>147</v>
      </c>
      <c r="AY1318" s="17" t="s">
        <v>139</v>
      </c>
      <c r="BE1318" s="228">
        <f>IF(N1318="základní",J1318,0)</f>
        <v>0</v>
      </c>
      <c r="BF1318" s="228">
        <f>IF(N1318="snížená",J1318,0)</f>
        <v>0</v>
      </c>
      <c r="BG1318" s="228">
        <f>IF(N1318="zákl. přenesená",J1318,0)</f>
        <v>0</v>
      </c>
      <c r="BH1318" s="228">
        <f>IF(N1318="sníž. přenesená",J1318,0)</f>
        <v>0</v>
      </c>
      <c r="BI1318" s="228">
        <f>IF(N1318="nulová",J1318,0)</f>
        <v>0</v>
      </c>
      <c r="BJ1318" s="17" t="s">
        <v>147</v>
      </c>
      <c r="BK1318" s="228">
        <f>ROUND(I1318*H1318,2)</f>
        <v>0</v>
      </c>
      <c r="BL1318" s="17" t="s">
        <v>256</v>
      </c>
      <c r="BM1318" s="227" t="s">
        <v>1668</v>
      </c>
    </row>
    <row r="1319" s="13" customFormat="1">
      <c r="A1319" s="13"/>
      <c r="B1319" s="229"/>
      <c r="C1319" s="230"/>
      <c r="D1319" s="231" t="s">
        <v>149</v>
      </c>
      <c r="E1319" s="232" t="s">
        <v>1</v>
      </c>
      <c r="F1319" s="233" t="s">
        <v>195</v>
      </c>
      <c r="G1319" s="230"/>
      <c r="H1319" s="232" t="s">
        <v>1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9" t="s">
        <v>149</v>
      </c>
      <c r="AU1319" s="239" t="s">
        <v>147</v>
      </c>
      <c r="AV1319" s="13" t="s">
        <v>81</v>
      </c>
      <c r="AW1319" s="13" t="s">
        <v>30</v>
      </c>
      <c r="AX1319" s="13" t="s">
        <v>73</v>
      </c>
      <c r="AY1319" s="239" t="s">
        <v>139</v>
      </c>
    </row>
    <row r="1320" s="14" customFormat="1">
      <c r="A1320" s="14"/>
      <c r="B1320" s="240"/>
      <c r="C1320" s="241"/>
      <c r="D1320" s="231" t="s">
        <v>149</v>
      </c>
      <c r="E1320" s="242" t="s">
        <v>1</v>
      </c>
      <c r="F1320" s="243" t="s">
        <v>196</v>
      </c>
      <c r="G1320" s="241"/>
      <c r="H1320" s="244">
        <v>17.946999999999999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149</v>
      </c>
      <c r="AU1320" s="250" t="s">
        <v>147</v>
      </c>
      <c r="AV1320" s="14" t="s">
        <v>147</v>
      </c>
      <c r="AW1320" s="14" t="s">
        <v>30</v>
      </c>
      <c r="AX1320" s="14" t="s">
        <v>73</v>
      </c>
      <c r="AY1320" s="250" t="s">
        <v>139</v>
      </c>
    </row>
    <row r="1321" s="13" customFormat="1">
      <c r="A1321" s="13"/>
      <c r="B1321" s="229"/>
      <c r="C1321" s="230"/>
      <c r="D1321" s="231" t="s">
        <v>149</v>
      </c>
      <c r="E1321" s="232" t="s">
        <v>1</v>
      </c>
      <c r="F1321" s="233" t="s">
        <v>197</v>
      </c>
      <c r="G1321" s="230"/>
      <c r="H1321" s="232" t="s">
        <v>1</v>
      </c>
      <c r="I1321" s="234"/>
      <c r="J1321" s="230"/>
      <c r="K1321" s="230"/>
      <c r="L1321" s="235"/>
      <c r="M1321" s="236"/>
      <c r="N1321" s="237"/>
      <c r="O1321" s="237"/>
      <c r="P1321" s="237"/>
      <c r="Q1321" s="237"/>
      <c r="R1321" s="237"/>
      <c r="S1321" s="237"/>
      <c r="T1321" s="238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9" t="s">
        <v>149</v>
      </c>
      <c r="AU1321" s="239" t="s">
        <v>147</v>
      </c>
      <c r="AV1321" s="13" t="s">
        <v>81</v>
      </c>
      <c r="AW1321" s="13" t="s">
        <v>30</v>
      </c>
      <c r="AX1321" s="13" t="s">
        <v>73</v>
      </c>
      <c r="AY1321" s="239" t="s">
        <v>139</v>
      </c>
    </row>
    <row r="1322" s="14" customFormat="1">
      <c r="A1322" s="14"/>
      <c r="B1322" s="240"/>
      <c r="C1322" s="241"/>
      <c r="D1322" s="231" t="s">
        <v>149</v>
      </c>
      <c r="E1322" s="242" t="s">
        <v>1</v>
      </c>
      <c r="F1322" s="243" t="s">
        <v>198</v>
      </c>
      <c r="G1322" s="241"/>
      <c r="H1322" s="244">
        <v>19.152999999999999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0" t="s">
        <v>149</v>
      </c>
      <c r="AU1322" s="250" t="s">
        <v>147</v>
      </c>
      <c r="AV1322" s="14" t="s">
        <v>147</v>
      </c>
      <c r="AW1322" s="14" t="s">
        <v>30</v>
      </c>
      <c r="AX1322" s="14" t="s">
        <v>73</v>
      </c>
      <c r="AY1322" s="250" t="s">
        <v>139</v>
      </c>
    </row>
    <row r="1323" s="14" customFormat="1">
      <c r="A1323" s="14"/>
      <c r="B1323" s="240"/>
      <c r="C1323" s="241"/>
      <c r="D1323" s="231" t="s">
        <v>149</v>
      </c>
      <c r="E1323" s="242" t="s">
        <v>1</v>
      </c>
      <c r="F1323" s="243" t="s">
        <v>1669</v>
      </c>
      <c r="G1323" s="241"/>
      <c r="H1323" s="244">
        <v>37.100000000000001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149</v>
      </c>
      <c r="AU1323" s="250" t="s">
        <v>147</v>
      </c>
      <c r="AV1323" s="14" t="s">
        <v>147</v>
      </c>
      <c r="AW1323" s="14" t="s">
        <v>30</v>
      </c>
      <c r="AX1323" s="14" t="s">
        <v>73</v>
      </c>
      <c r="AY1323" s="250" t="s">
        <v>139</v>
      </c>
    </row>
    <row r="1324" s="15" customFormat="1">
      <c r="A1324" s="15"/>
      <c r="B1324" s="262"/>
      <c r="C1324" s="263"/>
      <c r="D1324" s="231" t="s">
        <v>149</v>
      </c>
      <c r="E1324" s="264" t="s">
        <v>1</v>
      </c>
      <c r="F1324" s="265" t="s">
        <v>170</v>
      </c>
      <c r="G1324" s="263"/>
      <c r="H1324" s="266">
        <v>74.199999999999989</v>
      </c>
      <c r="I1324" s="267"/>
      <c r="J1324" s="263"/>
      <c r="K1324" s="263"/>
      <c r="L1324" s="268"/>
      <c r="M1324" s="269"/>
      <c r="N1324" s="270"/>
      <c r="O1324" s="270"/>
      <c r="P1324" s="270"/>
      <c r="Q1324" s="270"/>
      <c r="R1324" s="270"/>
      <c r="S1324" s="270"/>
      <c r="T1324" s="271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15"/>
      <c r="AT1324" s="272" t="s">
        <v>149</v>
      </c>
      <c r="AU1324" s="272" t="s">
        <v>147</v>
      </c>
      <c r="AV1324" s="15" t="s">
        <v>146</v>
      </c>
      <c r="AW1324" s="15" t="s">
        <v>30</v>
      </c>
      <c r="AX1324" s="15" t="s">
        <v>81</v>
      </c>
      <c r="AY1324" s="272" t="s">
        <v>139</v>
      </c>
    </row>
    <row r="1325" s="2" customFormat="1" ht="16.5" customHeight="1">
      <c r="A1325" s="38"/>
      <c r="B1325" s="39"/>
      <c r="C1325" s="215" t="s">
        <v>1670</v>
      </c>
      <c r="D1325" s="215" t="s">
        <v>142</v>
      </c>
      <c r="E1325" s="216" t="s">
        <v>1671</v>
      </c>
      <c r="F1325" s="217" t="s">
        <v>1672</v>
      </c>
      <c r="G1325" s="218" t="s">
        <v>166</v>
      </c>
      <c r="H1325" s="219">
        <v>37.100000000000001</v>
      </c>
      <c r="I1325" s="220"/>
      <c r="J1325" s="221">
        <f>ROUND(I1325*H1325,2)</f>
        <v>0</v>
      </c>
      <c r="K1325" s="222"/>
      <c r="L1325" s="44"/>
      <c r="M1325" s="223" t="s">
        <v>1</v>
      </c>
      <c r="N1325" s="224" t="s">
        <v>39</v>
      </c>
      <c r="O1325" s="91"/>
      <c r="P1325" s="225">
        <f>O1325*H1325</f>
        <v>0</v>
      </c>
      <c r="Q1325" s="225">
        <v>0.00025999999999999998</v>
      </c>
      <c r="R1325" s="225">
        <f>Q1325*H1325</f>
        <v>0.0096460000000000001</v>
      </c>
      <c r="S1325" s="225">
        <v>0</v>
      </c>
      <c r="T1325" s="226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27" t="s">
        <v>256</v>
      </c>
      <c r="AT1325" s="227" t="s">
        <v>142</v>
      </c>
      <c r="AU1325" s="227" t="s">
        <v>147</v>
      </c>
      <c r="AY1325" s="17" t="s">
        <v>139</v>
      </c>
      <c r="BE1325" s="228">
        <f>IF(N1325="základní",J1325,0)</f>
        <v>0</v>
      </c>
      <c r="BF1325" s="228">
        <f>IF(N1325="snížená",J1325,0)</f>
        <v>0</v>
      </c>
      <c r="BG1325" s="228">
        <f>IF(N1325="zákl. přenesená",J1325,0)</f>
        <v>0</v>
      </c>
      <c r="BH1325" s="228">
        <f>IF(N1325="sníž. přenesená",J1325,0)</f>
        <v>0</v>
      </c>
      <c r="BI1325" s="228">
        <f>IF(N1325="nulová",J1325,0)</f>
        <v>0</v>
      </c>
      <c r="BJ1325" s="17" t="s">
        <v>147</v>
      </c>
      <c r="BK1325" s="228">
        <f>ROUND(I1325*H1325,2)</f>
        <v>0</v>
      </c>
      <c r="BL1325" s="17" t="s">
        <v>256</v>
      </c>
      <c r="BM1325" s="227" t="s">
        <v>1673</v>
      </c>
    </row>
    <row r="1326" s="13" customFormat="1">
      <c r="A1326" s="13"/>
      <c r="B1326" s="229"/>
      <c r="C1326" s="230"/>
      <c r="D1326" s="231" t="s">
        <v>149</v>
      </c>
      <c r="E1326" s="232" t="s">
        <v>1</v>
      </c>
      <c r="F1326" s="233" t="s">
        <v>195</v>
      </c>
      <c r="G1326" s="230"/>
      <c r="H1326" s="232" t="s">
        <v>1</v>
      </c>
      <c r="I1326" s="234"/>
      <c r="J1326" s="230"/>
      <c r="K1326" s="230"/>
      <c r="L1326" s="235"/>
      <c r="M1326" s="236"/>
      <c r="N1326" s="237"/>
      <c r="O1326" s="237"/>
      <c r="P1326" s="237"/>
      <c r="Q1326" s="237"/>
      <c r="R1326" s="237"/>
      <c r="S1326" s="237"/>
      <c r="T1326" s="23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9" t="s">
        <v>149</v>
      </c>
      <c r="AU1326" s="239" t="s">
        <v>147</v>
      </c>
      <c r="AV1326" s="13" t="s">
        <v>81</v>
      </c>
      <c r="AW1326" s="13" t="s">
        <v>30</v>
      </c>
      <c r="AX1326" s="13" t="s">
        <v>73</v>
      </c>
      <c r="AY1326" s="239" t="s">
        <v>139</v>
      </c>
    </row>
    <row r="1327" s="14" customFormat="1">
      <c r="A1327" s="14"/>
      <c r="B1327" s="240"/>
      <c r="C1327" s="241"/>
      <c r="D1327" s="231" t="s">
        <v>149</v>
      </c>
      <c r="E1327" s="242" t="s">
        <v>1</v>
      </c>
      <c r="F1327" s="243" t="s">
        <v>196</v>
      </c>
      <c r="G1327" s="241"/>
      <c r="H1327" s="244">
        <v>17.946999999999999</v>
      </c>
      <c r="I1327" s="245"/>
      <c r="J1327" s="241"/>
      <c r="K1327" s="241"/>
      <c r="L1327" s="246"/>
      <c r="M1327" s="247"/>
      <c r="N1327" s="248"/>
      <c r="O1327" s="248"/>
      <c r="P1327" s="248"/>
      <c r="Q1327" s="248"/>
      <c r="R1327" s="248"/>
      <c r="S1327" s="248"/>
      <c r="T1327" s="249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0" t="s">
        <v>149</v>
      </c>
      <c r="AU1327" s="250" t="s">
        <v>147</v>
      </c>
      <c r="AV1327" s="14" t="s">
        <v>147</v>
      </c>
      <c r="AW1327" s="14" t="s">
        <v>30</v>
      </c>
      <c r="AX1327" s="14" t="s">
        <v>73</v>
      </c>
      <c r="AY1327" s="250" t="s">
        <v>139</v>
      </c>
    </row>
    <row r="1328" s="13" customFormat="1">
      <c r="A1328" s="13"/>
      <c r="B1328" s="229"/>
      <c r="C1328" s="230"/>
      <c r="D1328" s="231" t="s">
        <v>149</v>
      </c>
      <c r="E1328" s="232" t="s">
        <v>1</v>
      </c>
      <c r="F1328" s="233" t="s">
        <v>197</v>
      </c>
      <c r="G1328" s="230"/>
      <c r="H1328" s="232" t="s">
        <v>1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9" t="s">
        <v>149</v>
      </c>
      <c r="AU1328" s="239" t="s">
        <v>147</v>
      </c>
      <c r="AV1328" s="13" t="s">
        <v>81</v>
      </c>
      <c r="AW1328" s="13" t="s">
        <v>30</v>
      </c>
      <c r="AX1328" s="13" t="s">
        <v>73</v>
      </c>
      <c r="AY1328" s="239" t="s">
        <v>139</v>
      </c>
    </row>
    <row r="1329" s="14" customFormat="1">
      <c r="A1329" s="14"/>
      <c r="B1329" s="240"/>
      <c r="C1329" s="241"/>
      <c r="D1329" s="231" t="s">
        <v>149</v>
      </c>
      <c r="E1329" s="242" t="s">
        <v>1</v>
      </c>
      <c r="F1329" s="243" t="s">
        <v>198</v>
      </c>
      <c r="G1329" s="241"/>
      <c r="H1329" s="244">
        <v>19.152999999999999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149</v>
      </c>
      <c r="AU1329" s="250" t="s">
        <v>147</v>
      </c>
      <c r="AV1329" s="14" t="s">
        <v>147</v>
      </c>
      <c r="AW1329" s="14" t="s">
        <v>30</v>
      </c>
      <c r="AX1329" s="14" t="s">
        <v>73</v>
      </c>
      <c r="AY1329" s="250" t="s">
        <v>139</v>
      </c>
    </row>
    <row r="1330" s="15" customFormat="1">
      <c r="A1330" s="15"/>
      <c r="B1330" s="262"/>
      <c r="C1330" s="263"/>
      <c r="D1330" s="231" t="s">
        <v>149</v>
      </c>
      <c r="E1330" s="264" t="s">
        <v>1</v>
      </c>
      <c r="F1330" s="265" t="s">
        <v>170</v>
      </c>
      <c r="G1330" s="263"/>
      <c r="H1330" s="266">
        <v>37.099999999999994</v>
      </c>
      <c r="I1330" s="267"/>
      <c r="J1330" s="263"/>
      <c r="K1330" s="263"/>
      <c r="L1330" s="268"/>
      <c r="M1330" s="269"/>
      <c r="N1330" s="270"/>
      <c r="O1330" s="270"/>
      <c r="P1330" s="270"/>
      <c r="Q1330" s="270"/>
      <c r="R1330" s="270"/>
      <c r="S1330" s="270"/>
      <c r="T1330" s="271"/>
      <c r="U1330" s="15"/>
      <c r="V1330" s="15"/>
      <c r="W1330" s="15"/>
      <c r="X1330" s="15"/>
      <c r="Y1330" s="15"/>
      <c r="Z1330" s="15"/>
      <c r="AA1330" s="15"/>
      <c r="AB1330" s="15"/>
      <c r="AC1330" s="15"/>
      <c r="AD1330" s="15"/>
      <c r="AE1330" s="15"/>
      <c r="AT1330" s="272" t="s">
        <v>149</v>
      </c>
      <c r="AU1330" s="272" t="s">
        <v>147</v>
      </c>
      <c r="AV1330" s="15" t="s">
        <v>146</v>
      </c>
      <c r="AW1330" s="15" t="s">
        <v>30</v>
      </c>
      <c r="AX1330" s="15" t="s">
        <v>81</v>
      </c>
      <c r="AY1330" s="272" t="s">
        <v>139</v>
      </c>
    </row>
    <row r="1331" s="2" customFormat="1" ht="21.75" customHeight="1">
      <c r="A1331" s="38"/>
      <c r="B1331" s="39"/>
      <c r="C1331" s="215" t="s">
        <v>1674</v>
      </c>
      <c r="D1331" s="215" t="s">
        <v>142</v>
      </c>
      <c r="E1331" s="216" t="s">
        <v>1675</v>
      </c>
      <c r="F1331" s="217" t="s">
        <v>1676</v>
      </c>
      <c r="G1331" s="218" t="s">
        <v>166</v>
      </c>
      <c r="H1331" s="219">
        <v>37.100000000000001</v>
      </c>
      <c r="I1331" s="220"/>
      <c r="J1331" s="221">
        <f>ROUND(I1331*H1331,2)</f>
        <v>0</v>
      </c>
      <c r="K1331" s="222"/>
      <c r="L1331" s="44"/>
      <c r="M1331" s="223" t="s">
        <v>1</v>
      </c>
      <c r="N1331" s="224" t="s">
        <v>39</v>
      </c>
      <c r="O1331" s="91"/>
      <c r="P1331" s="225">
        <f>O1331*H1331</f>
        <v>0</v>
      </c>
      <c r="Q1331" s="225">
        <v>0.00014999999999999999</v>
      </c>
      <c r="R1331" s="225">
        <f>Q1331*H1331</f>
        <v>0.0055649999999999996</v>
      </c>
      <c r="S1331" s="225">
        <v>0</v>
      </c>
      <c r="T1331" s="226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27" t="s">
        <v>256</v>
      </c>
      <c r="AT1331" s="227" t="s">
        <v>142</v>
      </c>
      <c r="AU1331" s="227" t="s">
        <v>147</v>
      </c>
      <c r="AY1331" s="17" t="s">
        <v>139</v>
      </c>
      <c r="BE1331" s="228">
        <f>IF(N1331="základní",J1331,0)</f>
        <v>0</v>
      </c>
      <c r="BF1331" s="228">
        <f>IF(N1331="snížená",J1331,0)</f>
        <v>0</v>
      </c>
      <c r="BG1331" s="228">
        <f>IF(N1331="zákl. přenesená",J1331,0)</f>
        <v>0</v>
      </c>
      <c r="BH1331" s="228">
        <f>IF(N1331="sníž. přenesená",J1331,0)</f>
        <v>0</v>
      </c>
      <c r="BI1331" s="228">
        <f>IF(N1331="nulová",J1331,0)</f>
        <v>0</v>
      </c>
      <c r="BJ1331" s="17" t="s">
        <v>147</v>
      </c>
      <c r="BK1331" s="228">
        <f>ROUND(I1331*H1331,2)</f>
        <v>0</v>
      </c>
      <c r="BL1331" s="17" t="s">
        <v>256</v>
      </c>
      <c r="BM1331" s="227" t="s">
        <v>1677</v>
      </c>
    </row>
    <row r="1332" s="13" customFormat="1">
      <c r="A1332" s="13"/>
      <c r="B1332" s="229"/>
      <c r="C1332" s="230"/>
      <c r="D1332" s="231" t="s">
        <v>149</v>
      </c>
      <c r="E1332" s="232" t="s">
        <v>1</v>
      </c>
      <c r="F1332" s="233" t="s">
        <v>195</v>
      </c>
      <c r="G1332" s="230"/>
      <c r="H1332" s="232" t="s">
        <v>1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9" t="s">
        <v>149</v>
      </c>
      <c r="AU1332" s="239" t="s">
        <v>147</v>
      </c>
      <c r="AV1332" s="13" t="s">
        <v>81</v>
      </c>
      <c r="AW1332" s="13" t="s">
        <v>30</v>
      </c>
      <c r="AX1332" s="13" t="s">
        <v>73</v>
      </c>
      <c r="AY1332" s="239" t="s">
        <v>139</v>
      </c>
    </row>
    <row r="1333" s="14" customFormat="1">
      <c r="A1333" s="14"/>
      <c r="B1333" s="240"/>
      <c r="C1333" s="241"/>
      <c r="D1333" s="231" t="s">
        <v>149</v>
      </c>
      <c r="E1333" s="242" t="s">
        <v>1</v>
      </c>
      <c r="F1333" s="243" t="s">
        <v>196</v>
      </c>
      <c r="G1333" s="241"/>
      <c r="H1333" s="244">
        <v>17.946999999999999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149</v>
      </c>
      <c r="AU1333" s="250" t="s">
        <v>147</v>
      </c>
      <c r="AV1333" s="14" t="s">
        <v>147</v>
      </c>
      <c r="AW1333" s="14" t="s">
        <v>30</v>
      </c>
      <c r="AX1333" s="14" t="s">
        <v>73</v>
      </c>
      <c r="AY1333" s="250" t="s">
        <v>139</v>
      </c>
    </row>
    <row r="1334" s="13" customFormat="1">
      <c r="A1334" s="13"/>
      <c r="B1334" s="229"/>
      <c r="C1334" s="230"/>
      <c r="D1334" s="231" t="s">
        <v>149</v>
      </c>
      <c r="E1334" s="232" t="s">
        <v>1</v>
      </c>
      <c r="F1334" s="233" t="s">
        <v>197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149</v>
      </c>
      <c r="AU1334" s="239" t="s">
        <v>147</v>
      </c>
      <c r="AV1334" s="13" t="s">
        <v>81</v>
      </c>
      <c r="AW1334" s="13" t="s">
        <v>30</v>
      </c>
      <c r="AX1334" s="13" t="s">
        <v>73</v>
      </c>
      <c r="AY1334" s="239" t="s">
        <v>139</v>
      </c>
    </row>
    <row r="1335" s="14" customFormat="1">
      <c r="A1335" s="14"/>
      <c r="B1335" s="240"/>
      <c r="C1335" s="241"/>
      <c r="D1335" s="231" t="s">
        <v>149</v>
      </c>
      <c r="E1335" s="242" t="s">
        <v>1</v>
      </c>
      <c r="F1335" s="243" t="s">
        <v>198</v>
      </c>
      <c r="G1335" s="241"/>
      <c r="H1335" s="244">
        <v>19.152999999999999</v>
      </c>
      <c r="I1335" s="245"/>
      <c r="J1335" s="241"/>
      <c r="K1335" s="241"/>
      <c r="L1335" s="246"/>
      <c r="M1335" s="247"/>
      <c r="N1335" s="248"/>
      <c r="O1335" s="248"/>
      <c r="P1335" s="248"/>
      <c r="Q1335" s="248"/>
      <c r="R1335" s="248"/>
      <c r="S1335" s="248"/>
      <c r="T1335" s="249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0" t="s">
        <v>149</v>
      </c>
      <c r="AU1335" s="250" t="s">
        <v>147</v>
      </c>
      <c r="AV1335" s="14" t="s">
        <v>147</v>
      </c>
      <c r="AW1335" s="14" t="s">
        <v>30</v>
      </c>
      <c r="AX1335" s="14" t="s">
        <v>73</v>
      </c>
      <c r="AY1335" s="250" t="s">
        <v>139</v>
      </c>
    </row>
    <row r="1336" s="15" customFormat="1">
      <c r="A1336" s="15"/>
      <c r="B1336" s="262"/>
      <c r="C1336" s="263"/>
      <c r="D1336" s="231" t="s">
        <v>149</v>
      </c>
      <c r="E1336" s="264" t="s">
        <v>1</v>
      </c>
      <c r="F1336" s="265" t="s">
        <v>170</v>
      </c>
      <c r="G1336" s="263"/>
      <c r="H1336" s="266">
        <v>37.099999999999994</v>
      </c>
      <c r="I1336" s="267"/>
      <c r="J1336" s="263"/>
      <c r="K1336" s="263"/>
      <c r="L1336" s="268"/>
      <c r="M1336" s="269"/>
      <c r="N1336" s="270"/>
      <c r="O1336" s="270"/>
      <c r="P1336" s="270"/>
      <c r="Q1336" s="270"/>
      <c r="R1336" s="270"/>
      <c r="S1336" s="270"/>
      <c r="T1336" s="271"/>
      <c r="U1336" s="15"/>
      <c r="V1336" s="15"/>
      <c r="W1336" s="15"/>
      <c r="X1336" s="15"/>
      <c r="Y1336" s="15"/>
      <c r="Z1336" s="15"/>
      <c r="AA1336" s="15"/>
      <c r="AB1336" s="15"/>
      <c r="AC1336" s="15"/>
      <c r="AD1336" s="15"/>
      <c r="AE1336" s="15"/>
      <c r="AT1336" s="272" t="s">
        <v>149</v>
      </c>
      <c r="AU1336" s="272" t="s">
        <v>147</v>
      </c>
      <c r="AV1336" s="15" t="s">
        <v>146</v>
      </c>
      <c r="AW1336" s="15" t="s">
        <v>30</v>
      </c>
      <c r="AX1336" s="15" t="s">
        <v>81</v>
      </c>
      <c r="AY1336" s="272" t="s">
        <v>139</v>
      </c>
    </row>
    <row r="1337" s="2" customFormat="1" ht="24.15" customHeight="1">
      <c r="A1337" s="38"/>
      <c r="B1337" s="39"/>
      <c r="C1337" s="215" t="s">
        <v>1678</v>
      </c>
      <c r="D1337" s="215" t="s">
        <v>142</v>
      </c>
      <c r="E1337" s="216" t="s">
        <v>1679</v>
      </c>
      <c r="F1337" s="217" t="s">
        <v>1680</v>
      </c>
      <c r="G1337" s="218" t="s">
        <v>166</v>
      </c>
      <c r="H1337" s="219">
        <v>37.100000000000001</v>
      </c>
      <c r="I1337" s="220"/>
      <c r="J1337" s="221">
        <f>ROUND(I1337*H1337,2)</f>
        <v>0</v>
      </c>
      <c r="K1337" s="222"/>
      <c r="L1337" s="44"/>
      <c r="M1337" s="223" t="s">
        <v>1</v>
      </c>
      <c r="N1337" s="224" t="s">
        <v>39</v>
      </c>
      <c r="O1337" s="91"/>
      <c r="P1337" s="225">
        <f>O1337*H1337</f>
        <v>0</v>
      </c>
      <c r="Q1337" s="225">
        <v>1.0000000000000001E-05</v>
      </c>
      <c r="R1337" s="225">
        <f>Q1337*H1337</f>
        <v>0.00037100000000000002</v>
      </c>
      <c r="S1337" s="225">
        <v>0</v>
      </c>
      <c r="T1337" s="226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27" t="s">
        <v>256</v>
      </c>
      <c r="AT1337" s="227" t="s">
        <v>142</v>
      </c>
      <c r="AU1337" s="227" t="s">
        <v>147</v>
      </c>
      <c r="AY1337" s="17" t="s">
        <v>139</v>
      </c>
      <c r="BE1337" s="228">
        <f>IF(N1337="základní",J1337,0)</f>
        <v>0</v>
      </c>
      <c r="BF1337" s="228">
        <f>IF(N1337="snížená",J1337,0)</f>
        <v>0</v>
      </c>
      <c r="BG1337" s="228">
        <f>IF(N1337="zákl. přenesená",J1337,0)</f>
        <v>0</v>
      </c>
      <c r="BH1337" s="228">
        <f>IF(N1337="sníž. přenesená",J1337,0)</f>
        <v>0</v>
      </c>
      <c r="BI1337" s="228">
        <f>IF(N1337="nulová",J1337,0)</f>
        <v>0</v>
      </c>
      <c r="BJ1337" s="17" t="s">
        <v>147</v>
      </c>
      <c r="BK1337" s="228">
        <f>ROUND(I1337*H1337,2)</f>
        <v>0</v>
      </c>
      <c r="BL1337" s="17" t="s">
        <v>256</v>
      </c>
      <c r="BM1337" s="227" t="s">
        <v>1681</v>
      </c>
    </row>
    <row r="1338" s="13" customFormat="1">
      <c r="A1338" s="13"/>
      <c r="B1338" s="229"/>
      <c r="C1338" s="230"/>
      <c r="D1338" s="231" t="s">
        <v>149</v>
      </c>
      <c r="E1338" s="232" t="s">
        <v>1</v>
      </c>
      <c r="F1338" s="233" t="s">
        <v>195</v>
      </c>
      <c r="G1338" s="230"/>
      <c r="H1338" s="232" t="s">
        <v>1</v>
      </c>
      <c r="I1338" s="234"/>
      <c r="J1338" s="230"/>
      <c r="K1338" s="230"/>
      <c r="L1338" s="235"/>
      <c r="M1338" s="236"/>
      <c r="N1338" s="237"/>
      <c r="O1338" s="237"/>
      <c r="P1338" s="237"/>
      <c r="Q1338" s="237"/>
      <c r="R1338" s="237"/>
      <c r="S1338" s="237"/>
      <c r="T1338" s="238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9" t="s">
        <v>149</v>
      </c>
      <c r="AU1338" s="239" t="s">
        <v>147</v>
      </c>
      <c r="AV1338" s="13" t="s">
        <v>81</v>
      </c>
      <c r="AW1338" s="13" t="s">
        <v>30</v>
      </c>
      <c r="AX1338" s="13" t="s">
        <v>73</v>
      </c>
      <c r="AY1338" s="239" t="s">
        <v>139</v>
      </c>
    </row>
    <row r="1339" s="14" customFormat="1">
      <c r="A1339" s="14"/>
      <c r="B1339" s="240"/>
      <c r="C1339" s="241"/>
      <c r="D1339" s="231" t="s">
        <v>149</v>
      </c>
      <c r="E1339" s="242" t="s">
        <v>1</v>
      </c>
      <c r="F1339" s="243" t="s">
        <v>196</v>
      </c>
      <c r="G1339" s="241"/>
      <c r="H1339" s="244">
        <v>17.946999999999999</v>
      </c>
      <c r="I1339" s="245"/>
      <c r="J1339" s="241"/>
      <c r="K1339" s="241"/>
      <c r="L1339" s="246"/>
      <c r="M1339" s="247"/>
      <c r="N1339" s="248"/>
      <c r="O1339" s="248"/>
      <c r="P1339" s="248"/>
      <c r="Q1339" s="248"/>
      <c r="R1339" s="248"/>
      <c r="S1339" s="248"/>
      <c r="T1339" s="249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0" t="s">
        <v>149</v>
      </c>
      <c r="AU1339" s="250" t="s">
        <v>147</v>
      </c>
      <c r="AV1339" s="14" t="s">
        <v>147</v>
      </c>
      <c r="AW1339" s="14" t="s">
        <v>30</v>
      </c>
      <c r="AX1339" s="14" t="s">
        <v>73</v>
      </c>
      <c r="AY1339" s="250" t="s">
        <v>139</v>
      </c>
    </row>
    <row r="1340" s="13" customFormat="1">
      <c r="A1340" s="13"/>
      <c r="B1340" s="229"/>
      <c r="C1340" s="230"/>
      <c r="D1340" s="231" t="s">
        <v>149</v>
      </c>
      <c r="E1340" s="232" t="s">
        <v>1</v>
      </c>
      <c r="F1340" s="233" t="s">
        <v>197</v>
      </c>
      <c r="G1340" s="230"/>
      <c r="H1340" s="232" t="s">
        <v>1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9" t="s">
        <v>149</v>
      </c>
      <c r="AU1340" s="239" t="s">
        <v>147</v>
      </c>
      <c r="AV1340" s="13" t="s">
        <v>81</v>
      </c>
      <c r="AW1340" s="13" t="s">
        <v>30</v>
      </c>
      <c r="AX1340" s="13" t="s">
        <v>73</v>
      </c>
      <c r="AY1340" s="239" t="s">
        <v>139</v>
      </c>
    </row>
    <row r="1341" s="14" customFormat="1">
      <c r="A1341" s="14"/>
      <c r="B1341" s="240"/>
      <c r="C1341" s="241"/>
      <c r="D1341" s="231" t="s">
        <v>149</v>
      </c>
      <c r="E1341" s="242" t="s">
        <v>1</v>
      </c>
      <c r="F1341" s="243" t="s">
        <v>198</v>
      </c>
      <c r="G1341" s="241"/>
      <c r="H1341" s="244">
        <v>19.152999999999999</v>
      </c>
      <c r="I1341" s="245"/>
      <c r="J1341" s="241"/>
      <c r="K1341" s="241"/>
      <c r="L1341" s="246"/>
      <c r="M1341" s="247"/>
      <c r="N1341" s="248"/>
      <c r="O1341" s="248"/>
      <c r="P1341" s="248"/>
      <c r="Q1341" s="248"/>
      <c r="R1341" s="248"/>
      <c r="S1341" s="248"/>
      <c r="T1341" s="24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0" t="s">
        <v>149</v>
      </c>
      <c r="AU1341" s="250" t="s">
        <v>147</v>
      </c>
      <c r="AV1341" s="14" t="s">
        <v>147</v>
      </c>
      <c r="AW1341" s="14" t="s">
        <v>30</v>
      </c>
      <c r="AX1341" s="14" t="s">
        <v>73</v>
      </c>
      <c r="AY1341" s="250" t="s">
        <v>139</v>
      </c>
    </row>
    <row r="1342" s="15" customFormat="1">
      <c r="A1342" s="15"/>
      <c r="B1342" s="262"/>
      <c r="C1342" s="263"/>
      <c r="D1342" s="231" t="s">
        <v>149</v>
      </c>
      <c r="E1342" s="264" t="s">
        <v>1</v>
      </c>
      <c r="F1342" s="265" t="s">
        <v>170</v>
      </c>
      <c r="G1342" s="263"/>
      <c r="H1342" s="266">
        <v>37.099999999999994</v>
      </c>
      <c r="I1342" s="267"/>
      <c r="J1342" s="263"/>
      <c r="K1342" s="263"/>
      <c r="L1342" s="268"/>
      <c r="M1342" s="269"/>
      <c r="N1342" s="270"/>
      <c r="O1342" s="270"/>
      <c r="P1342" s="270"/>
      <c r="Q1342" s="270"/>
      <c r="R1342" s="270"/>
      <c r="S1342" s="270"/>
      <c r="T1342" s="271"/>
      <c r="U1342" s="15"/>
      <c r="V1342" s="15"/>
      <c r="W1342" s="15"/>
      <c r="X1342" s="15"/>
      <c r="Y1342" s="15"/>
      <c r="Z1342" s="15"/>
      <c r="AA1342" s="15"/>
      <c r="AB1342" s="15"/>
      <c r="AC1342" s="15"/>
      <c r="AD1342" s="15"/>
      <c r="AE1342" s="15"/>
      <c r="AT1342" s="272" t="s">
        <v>149</v>
      </c>
      <c r="AU1342" s="272" t="s">
        <v>147</v>
      </c>
      <c r="AV1342" s="15" t="s">
        <v>146</v>
      </c>
      <c r="AW1342" s="15" t="s">
        <v>30</v>
      </c>
      <c r="AX1342" s="15" t="s">
        <v>81</v>
      </c>
      <c r="AY1342" s="272" t="s">
        <v>139</v>
      </c>
    </row>
    <row r="1343" s="2" customFormat="1" ht="24.15" customHeight="1">
      <c r="A1343" s="38"/>
      <c r="B1343" s="39"/>
      <c r="C1343" s="215" t="s">
        <v>1682</v>
      </c>
      <c r="D1343" s="215" t="s">
        <v>142</v>
      </c>
      <c r="E1343" s="216" t="s">
        <v>1683</v>
      </c>
      <c r="F1343" s="217" t="s">
        <v>1684</v>
      </c>
      <c r="G1343" s="218" t="s">
        <v>145</v>
      </c>
      <c r="H1343" s="219">
        <v>0.031</v>
      </c>
      <c r="I1343" s="220"/>
      <c r="J1343" s="221">
        <f>ROUND(I1343*H1343,2)</f>
        <v>0</v>
      </c>
      <c r="K1343" s="222"/>
      <c r="L1343" s="44"/>
      <c r="M1343" s="223" t="s">
        <v>1</v>
      </c>
      <c r="N1343" s="224" t="s">
        <v>39</v>
      </c>
      <c r="O1343" s="91"/>
      <c r="P1343" s="225">
        <f>O1343*H1343</f>
        <v>0</v>
      </c>
      <c r="Q1343" s="225">
        <v>0</v>
      </c>
      <c r="R1343" s="225">
        <f>Q1343*H1343</f>
        <v>0</v>
      </c>
      <c r="S1343" s="225">
        <v>0</v>
      </c>
      <c r="T1343" s="226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227" t="s">
        <v>256</v>
      </c>
      <c r="AT1343" s="227" t="s">
        <v>142</v>
      </c>
      <c r="AU1343" s="227" t="s">
        <v>147</v>
      </c>
      <c r="AY1343" s="17" t="s">
        <v>139</v>
      </c>
      <c r="BE1343" s="228">
        <f>IF(N1343="základní",J1343,0)</f>
        <v>0</v>
      </c>
      <c r="BF1343" s="228">
        <f>IF(N1343="snížená",J1343,0)</f>
        <v>0</v>
      </c>
      <c r="BG1343" s="228">
        <f>IF(N1343="zákl. přenesená",J1343,0)</f>
        <v>0</v>
      </c>
      <c r="BH1343" s="228">
        <f>IF(N1343="sníž. přenesená",J1343,0)</f>
        <v>0</v>
      </c>
      <c r="BI1343" s="228">
        <f>IF(N1343="nulová",J1343,0)</f>
        <v>0</v>
      </c>
      <c r="BJ1343" s="17" t="s">
        <v>147</v>
      </c>
      <c r="BK1343" s="228">
        <f>ROUND(I1343*H1343,2)</f>
        <v>0</v>
      </c>
      <c r="BL1343" s="17" t="s">
        <v>256</v>
      </c>
      <c r="BM1343" s="227" t="s">
        <v>1685</v>
      </c>
    </row>
    <row r="1344" s="2" customFormat="1" ht="33" customHeight="1">
      <c r="A1344" s="38"/>
      <c r="B1344" s="39"/>
      <c r="C1344" s="215" t="s">
        <v>1686</v>
      </c>
      <c r="D1344" s="215" t="s">
        <v>142</v>
      </c>
      <c r="E1344" s="216" t="s">
        <v>1687</v>
      </c>
      <c r="F1344" s="217" t="s">
        <v>1688</v>
      </c>
      <c r="G1344" s="218" t="s">
        <v>145</v>
      </c>
      <c r="H1344" s="219">
        <v>0.062</v>
      </c>
      <c r="I1344" s="220"/>
      <c r="J1344" s="221">
        <f>ROUND(I1344*H1344,2)</f>
        <v>0</v>
      </c>
      <c r="K1344" s="222"/>
      <c r="L1344" s="44"/>
      <c r="M1344" s="223" t="s">
        <v>1</v>
      </c>
      <c r="N1344" s="224" t="s">
        <v>39</v>
      </c>
      <c r="O1344" s="91"/>
      <c r="P1344" s="225">
        <f>O1344*H1344</f>
        <v>0</v>
      </c>
      <c r="Q1344" s="225">
        <v>0</v>
      </c>
      <c r="R1344" s="225">
        <f>Q1344*H1344</f>
        <v>0</v>
      </c>
      <c r="S1344" s="225">
        <v>0</v>
      </c>
      <c r="T1344" s="226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7" t="s">
        <v>256</v>
      </c>
      <c r="AT1344" s="227" t="s">
        <v>142</v>
      </c>
      <c r="AU1344" s="227" t="s">
        <v>147</v>
      </c>
      <c r="AY1344" s="17" t="s">
        <v>139</v>
      </c>
      <c r="BE1344" s="228">
        <f>IF(N1344="základní",J1344,0)</f>
        <v>0</v>
      </c>
      <c r="BF1344" s="228">
        <f>IF(N1344="snížená",J1344,0)</f>
        <v>0</v>
      </c>
      <c r="BG1344" s="228">
        <f>IF(N1344="zákl. přenesená",J1344,0)</f>
        <v>0</v>
      </c>
      <c r="BH1344" s="228">
        <f>IF(N1344="sníž. přenesená",J1344,0)</f>
        <v>0</v>
      </c>
      <c r="BI1344" s="228">
        <f>IF(N1344="nulová",J1344,0)</f>
        <v>0</v>
      </c>
      <c r="BJ1344" s="17" t="s">
        <v>147</v>
      </c>
      <c r="BK1344" s="228">
        <f>ROUND(I1344*H1344,2)</f>
        <v>0</v>
      </c>
      <c r="BL1344" s="17" t="s">
        <v>256</v>
      </c>
      <c r="BM1344" s="227" t="s">
        <v>1689</v>
      </c>
    </row>
    <row r="1345" s="14" customFormat="1">
      <c r="A1345" s="14"/>
      <c r="B1345" s="240"/>
      <c r="C1345" s="241"/>
      <c r="D1345" s="231" t="s">
        <v>149</v>
      </c>
      <c r="E1345" s="241"/>
      <c r="F1345" s="243" t="s">
        <v>1333</v>
      </c>
      <c r="G1345" s="241"/>
      <c r="H1345" s="244">
        <v>0.062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149</v>
      </c>
      <c r="AU1345" s="250" t="s">
        <v>147</v>
      </c>
      <c r="AV1345" s="14" t="s">
        <v>147</v>
      </c>
      <c r="AW1345" s="14" t="s">
        <v>4</v>
      </c>
      <c r="AX1345" s="14" t="s">
        <v>81</v>
      </c>
      <c r="AY1345" s="250" t="s">
        <v>139</v>
      </c>
    </row>
    <row r="1346" s="12" customFormat="1" ht="22.8" customHeight="1">
      <c r="A1346" s="12"/>
      <c r="B1346" s="199"/>
      <c r="C1346" s="200"/>
      <c r="D1346" s="201" t="s">
        <v>72</v>
      </c>
      <c r="E1346" s="213" t="s">
        <v>1690</v>
      </c>
      <c r="F1346" s="213" t="s">
        <v>1691</v>
      </c>
      <c r="G1346" s="200"/>
      <c r="H1346" s="200"/>
      <c r="I1346" s="203"/>
      <c r="J1346" s="214">
        <f>BK1346</f>
        <v>0</v>
      </c>
      <c r="K1346" s="200"/>
      <c r="L1346" s="205"/>
      <c r="M1346" s="206"/>
      <c r="N1346" s="207"/>
      <c r="O1346" s="207"/>
      <c r="P1346" s="208">
        <f>SUM(P1347:P1400)</f>
        <v>0</v>
      </c>
      <c r="Q1346" s="207"/>
      <c r="R1346" s="208">
        <f>SUM(R1347:R1400)</f>
        <v>0.18928680000000001</v>
      </c>
      <c r="S1346" s="207"/>
      <c r="T1346" s="209">
        <f>SUM(T1347:T1400)</f>
        <v>0.039202500000000001</v>
      </c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R1346" s="210" t="s">
        <v>147</v>
      </c>
      <c r="AT1346" s="211" t="s">
        <v>72</v>
      </c>
      <c r="AU1346" s="211" t="s">
        <v>81</v>
      </c>
      <c r="AY1346" s="210" t="s">
        <v>139</v>
      </c>
      <c r="BK1346" s="212">
        <f>SUM(BK1347:BK1400)</f>
        <v>0</v>
      </c>
    </row>
    <row r="1347" s="2" customFormat="1" ht="24.15" customHeight="1">
      <c r="A1347" s="38"/>
      <c r="B1347" s="39"/>
      <c r="C1347" s="215" t="s">
        <v>1692</v>
      </c>
      <c r="D1347" s="215" t="s">
        <v>142</v>
      </c>
      <c r="E1347" s="216" t="s">
        <v>1693</v>
      </c>
      <c r="F1347" s="217" t="s">
        <v>1694</v>
      </c>
      <c r="G1347" s="218" t="s">
        <v>166</v>
      </c>
      <c r="H1347" s="219">
        <v>15.680999999999999</v>
      </c>
      <c r="I1347" s="220"/>
      <c r="J1347" s="221">
        <f>ROUND(I1347*H1347,2)</f>
        <v>0</v>
      </c>
      <c r="K1347" s="222"/>
      <c r="L1347" s="44"/>
      <c r="M1347" s="223" t="s">
        <v>1</v>
      </c>
      <c r="N1347" s="224" t="s">
        <v>39</v>
      </c>
      <c r="O1347" s="91"/>
      <c r="P1347" s="225">
        <f>O1347*H1347</f>
        <v>0</v>
      </c>
      <c r="Q1347" s="225">
        <v>0</v>
      </c>
      <c r="R1347" s="225">
        <f>Q1347*H1347</f>
        <v>0</v>
      </c>
      <c r="S1347" s="225">
        <v>0</v>
      </c>
      <c r="T1347" s="226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27" t="s">
        <v>256</v>
      </c>
      <c r="AT1347" s="227" t="s">
        <v>142</v>
      </c>
      <c r="AU1347" s="227" t="s">
        <v>147</v>
      </c>
      <c r="AY1347" s="17" t="s">
        <v>139</v>
      </c>
      <c r="BE1347" s="228">
        <f>IF(N1347="základní",J1347,0)</f>
        <v>0</v>
      </c>
      <c r="BF1347" s="228">
        <f>IF(N1347="snížená",J1347,0)</f>
        <v>0</v>
      </c>
      <c r="BG1347" s="228">
        <f>IF(N1347="zákl. přenesená",J1347,0)</f>
        <v>0</v>
      </c>
      <c r="BH1347" s="228">
        <f>IF(N1347="sníž. přenesená",J1347,0)</f>
        <v>0</v>
      </c>
      <c r="BI1347" s="228">
        <f>IF(N1347="nulová",J1347,0)</f>
        <v>0</v>
      </c>
      <c r="BJ1347" s="17" t="s">
        <v>147</v>
      </c>
      <c r="BK1347" s="228">
        <f>ROUND(I1347*H1347,2)</f>
        <v>0</v>
      </c>
      <c r="BL1347" s="17" t="s">
        <v>256</v>
      </c>
      <c r="BM1347" s="227" t="s">
        <v>1695</v>
      </c>
    </row>
    <row r="1348" s="13" customFormat="1">
      <c r="A1348" s="13"/>
      <c r="B1348" s="229"/>
      <c r="C1348" s="230"/>
      <c r="D1348" s="231" t="s">
        <v>149</v>
      </c>
      <c r="E1348" s="232" t="s">
        <v>1</v>
      </c>
      <c r="F1348" s="233" t="s">
        <v>1066</v>
      </c>
      <c r="G1348" s="230"/>
      <c r="H1348" s="232" t="s">
        <v>1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149</v>
      </c>
      <c r="AU1348" s="239" t="s">
        <v>147</v>
      </c>
      <c r="AV1348" s="13" t="s">
        <v>81</v>
      </c>
      <c r="AW1348" s="13" t="s">
        <v>30</v>
      </c>
      <c r="AX1348" s="13" t="s">
        <v>73</v>
      </c>
      <c r="AY1348" s="239" t="s">
        <v>139</v>
      </c>
    </row>
    <row r="1349" s="14" customFormat="1">
      <c r="A1349" s="14"/>
      <c r="B1349" s="240"/>
      <c r="C1349" s="241"/>
      <c r="D1349" s="231" t="s">
        <v>149</v>
      </c>
      <c r="E1349" s="242" t="s">
        <v>1</v>
      </c>
      <c r="F1349" s="243" t="s">
        <v>188</v>
      </c>
      <c r="G1349" s="241"/>
      <c r="H1349" s="244">
        <v>7.8360000000000003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149</v>
      </c>
      <c r="AU1349" s="250" t="s">
        <v>147</v>
      </c>
      <c r="AV1349" s="14" t="s">
        <v>147</v>
      </c>
      <c r="AW1349" s="14" t="s">
        <v>30</v>
      </c>
      <c r="AX1349" s="14" t="s">
        <v>73</v>
      </c>
      <c r="AY1349" s="250" t="s">
        <v>139</v>
      </c>
    </row>
    <row r="1350" s="13" customFormat="1">
      <c r="A1350" s="13"/>
      <c r="B1350" s="229"/>
      <c r="C1350" s="230"/>
      <c r="D1350" s="231" t="s">
        <v>149</v>
      </c>
      <c r="E1350" s="232" t="s">
        <v>1</v>
      </c>
      <c r="F1350" s="233" t="s">
        <v>384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149</v>
      </c>
      <c r="AU1350" s="239" t="s">
        <v>147</v>
      </c>
      <c r="AV1350" s="13" t="s">
        <v>81</v>
      </c>
      <c r="AW1350" s="13" t="s">
        <v>30</v>
      </c>
      <c r="AX1350" s="13" t="s">
        <v>73</v>
      </c>
      <c r="AY1350" s="239" t="s">
        <v>139</v>
      </c>
    </row>
    <row r="1351" s="14" customFormat="1">
      <c r="A1351" s="14"/>
      <c r="B1351" s="240"/>
      <c r="C1351" s="241"/>
      <c r="D1351" s="231" t="s">
        <v>149</v>
      </c>
      <c r="E1351" s="242" t="s">
        <v>1</v>
      </c>
      <c r="F1351" s="243" t="s">
        <v>194</v>
      </c>
      <c r="G1351" s="241"/>
      <c r="H1351" s="244">
        <v>7.8449999999999998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149</v>
      </c>
      <c r="AU1351" s="250" t="s">
        <v>147</v>
      </c>
      <c r="AV1351" s="14" t="s">
        <v>147</v>
      </c>
      <c r="AW1351" s="14" t="s">
        <v>30</v>
      </c>
      <c r="AX1351" s="14" t="s">
        <v>73</v>
      </c>
      <c r="AY1351" s="250" t="s">
        <v>139</v>
      </c>
    </row>
    <row r="1352" s="15" customFormat="1">
      <c r="A1352" s="15"/>
      <c r="B1352" s="262"/>
      <c r="C1352" s="263"/>
      <c r="D1352" s="231" t="s">
        <v>149</v>
      </c>
      <c r="E1352" s="264" t="s">
        <v>1</v>
      </c>
      <c r="F1352" s="265" t="s">
        <v>170</v>
      </c>
      <c r="G1352" s="263"/>
      <c r="H1352" s="266">
        <v>15.681000000000001</v>
      </c>
      <c r="I1352" s="267"/>
      <c r="J1352" s="263"/>
      <c r="K1352" s="263"/>
      <c r="L1352" s="268"/>
      <c r="M1352" s="269"/>
      <c r="N1352" s="270"/>
      <c r="O1352" s="270"/>
      <c r="P1352" s="270"/>
      <c r="Q1352" s="270"/>
      <c r="R1352" s="270"/>
      <c r="S1352" s="270"/>
      <c r="T1352" s="271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72" t="s">
        <v>149</v>
      </c>
      <c r="AU1352" s="272" t="s">
        <v>147</v>
      </c>
      <c r="AV1352" s="15" t="s">
        <v>146</v>
      </c>
      <c r="AW1352" s="15" t="s">
        <v>30</v>
      </c>
      <c r="AX1352" s="15" t="s">
        <v>81</v>
      </c>
      <c r="AY1352" s="272" t="s">
        <v>139</v>
      </c>
    </row>
    <row r="1353" s="2" customFormat="1" ht="24.15" customHeight="1">
      <c r="A1353" s="38"/>
      <c r="B1353" s="39"/>
      <c r="C1353" s="215" t="s">
        <v>1696</v>
      </c>
      <c r="D1353" s="215" t="s">
        <v>142</v>
      </c>
      <c r="E1353" s="216" t="s">
        <v>1697</v>
      </c>
      <c r="F1353" s="217" t="s">
        <v>1698</v>
      </c>
      <c r="G1353" s="218" t="s">
        <v>166</v>
      </c>
      <c r="H1353" s="219">
        <v>15.680999999999999</v>
      </c>
      <c r="I1353" s="220"/>
      <c r="J1353" s="221">
        <f>ROUND(I1353*H1353,2)</f>
        <v>0</v>
      </c>
      <c r="K1353" s="222"/>
      <c r="L1353" s="44"/>
      <c r="M1353" s="223" t="s">
        <v>1</v>
      </c>
      <c r="N1353" s="224" t="s">
        <v>39</v>
      </c>
      <c r="O1353" s="91"/>
      <c r="P1353" s="225">
        <f>O1353*H1353</f>
        <v>0</v>
      </c>
      <c r="Q1353" s="225">
        <v>0</v>
      </c>
      <c r="R1353" s="225">
        <f>Q1353*H1353</f>
        <v>0</v>
      </c>
      <c r="S1353" s="225">
        <v>0</v>
      </c>
      <c r="T1353" s="226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7" t="s">
        <v>256</v>
      </c>
      <c r="AT1353" s="227" t="s">
        <v>142</v>
      </c>
      <c r="AU1353" s="227" t="s">
        <v>147</v>
      </c>
      <c r="AY1353" s="17" t="s">
        <v>139</v>
      </c>
      <c r="BE1353" s="228">
        <f>IF(N1353="základní",J1353,0)</f>
        <v>0</v>
      </c>
      <c r="BF1353" s="228">
        <f>IF(N1353="snížená",J1353,0)</f>
        <v>0</v>
      </c>
      <c r="BG1353" s="228">
        <f>IF(N1353="zákl. přenesená",J1353,0)</f>
        <v>0</v>
      </c>
      <c r="BH1353" s="228">
        <f>IF(N1353="sníž. přenesená",J1353,0)</f>
        <v>0</v>
      </c>
      <c r="BI1353" s="228">
        <f>IF(N1353="nulová",J1353,0)</f>
        <v>0</v>
      </c>
      <c r="BJ1353" s="17" t="s">
        <v>147</v>
      </c>
      <c r="BK1353" s="228">
        <f>ROUND(I1353*H1353,2)</f>
        <v>0</v>
      </c>
      <c r="BL1353" s="17" t="s">
        <v>256</v>
      </c>
      <c r="BM1353" s="227" t="s">
        <v>1699</v>
      </c>
    </row>
    <row r="1354" s="13" customFormat="1">
      <c r="A1354" s="13"/>
      <c r="B1354" s="229"/>
      <c r="C1354" s="230"/>
      <c r="D1354" s="231" t="s">
        <v>149</v>
      </c>
      <c r="E1354" s="232" t="s">
        <v>1</v>
      </c>
      <c r="F1354" s="233" t="s">
        <v>1066</v>
      </c>
      <c r="G1354" s="230"/>
      <c r="H1354" s="232" t="s">
        <v>1</v>
      </c>
      <c r="I1354" s="234"/>
      <c r="J1354" s="230"/>
      <c r="K1354" s="230"/>
      <c r="L1354" s="235"/>
      <c r="M1354" s="236"/>
      <c r="N1354" s="237"/>
      <c r="O1354" s="237"/>
      <c r="P1354" s="237"/>
      <c r="Q1354" s="237"/>
      <c r="R1354" s="237"/>
      <c r="S1354" s="237"/>
      <c r="T1354" s="23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9" t="s">
        <v>149</v>
      </c>
      <c r="AU1354" s="239" t="s">
        <v>147</v>
      </c>
      <c r="AV1354" s="13" t="s">
        <v>81</v>
      </c>
      <c r="AW1354" s="13" t="s">
        <v>30</v>
      </c>
      <c r="AX1354" s="13" t="s">
        <v>73</v>
      </c>
      <c r="AY1354" s="239" t="s">
        <v>139</v>
      </c>
    </row>
    <row r="1355" s="14" customFormat="1">
      <c r="A1355" s="14"/>
      <c r="B1355" s="240"/>
      <c r="C1355" s="241"/>
      <c r="D1355" s="231" t="s">
        <v>149</v>
      </c>
      <c r="E1355" s="242" t="s">
        <v>1</v>
      </c>
      <c r="F1355" s="243" t="s">
        <v>188</v>
      </c>
      <c r="G1355" s="241"/>
      <c r="H1355" s="244">
        <v>7.8360000000000003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149</v>
      </c>
      <c r="AU1355" s="250" t="s">
        <v>147</v>
      </c>
      <c r="AV1355" s="14" t="s">
        <v>147</v>
      </c>
      <c r="AW1355" s="14" t="s">
        <v>30</v>
      </c>
      <c r="AX1355" s="14" t="s">
        <v>73</v>
      </c>
      <c r="AY1355" s="250" t="s">
        <v>139</v>
      </c>
    </row>
    <row r="1356" s="13" customFormat="1">
      <c r="A1356" s="13"/>
      <c r="B1356" s="229"/>
      <c r="C1356" s="230"/>
      <c r="D1356" s="231" t="s">
        <v>149</v>
      </c>
      <c r="E1356" s="232" t="s">
        <v>1</v>
      </c>
      <c r="F1356" s="233" t="s">
        <v>384</v>
      </c>
      <c r="G1356" s="230"/>
      <c r="H1356" s="232" t="s">
        <v>1</v>
      </c>
      <c r="I1356" s="234"/>
      <c r="J1356" s="230"/>
      <c r="K1356" s="230"/>
      <c r="L1356" s="235"/>
      <c r="M1356" s="236"/>
      <c r="N1356" s="237"/>
      <c r="O1356" s="237"/>
      <c r="P1356" s="237"/>
      <c r="Q1356" s="237"/>
      <c r="R1356" s="237"/>
      <c r="S1356" s="237"/>
      <c r="T1356" s="238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39" t="s">
        <v>149</v>
      </c>
      <c r="AU1356" s="239" t="s">
        <v>147</v>
      </c>
      <c r="AV1356" s="13" t="s">
        <v>81</v>
      </c>
      <c r="AW1356" s="13" t="s">
        <v>30</v>
      </c>
      <c r="AX1356" s="13" t="s">
        <v>73</v>
      </c>
      <c r="AY1356" s="239" t="s">
        <v>139</v>
      </c>
    </row>
    <row r="1357" s="14" customFormat="1">
      <c r="A1357" s="14"/>
      <c r="B1357" s="240"/>
      <c r="C1357" s="241"/>
      <c r="D1357" s="231" t="s">
        <v>149</v>
      </c>
      <c r="E1357" s="242" t="s">
        <v>1</v>
      </c>
      <c r="F1357" s="243" t="s">
        <v>194</v>
      </c>
      <c r="G1357" s="241"/>
      <c r="H1357" s="244">
        <v>7.8449999999999998</v>
      </c>
      <c r="I1357" s="245"/>
      <c r="J1357" s="241"/>
      <c r="K1357" s="241"/>
      <c r="L1357" s="246"/>
      <c r="M1357" s="247"/>
      <c r="N1357" s="248"/>
      <c r="O1357" s="248"/>
      <c r="P1357" s="248"/>
      <c r="Q1357" s="248"/>
      <c r="R1357" s="248"/>
      <c r="S1357" s="248"/>
      <c r="T1357" s="249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0" t="s">
        <v>149</v>
      </c>
      <c r="AU1357" s="250" t="s">
        <v>147</v>
      </c>
      <c r="AV1357" s="14" t="s">
        <v>147</v>
      </c>
      <c r="AW1357" s="14" t="s">
        <v>30</v>
      </c>
      <c r="AX1357" s="14" t="s">
        <v>73</v>
      </c>
      <c r="AY1357" s="250" t="s">
        <v>139</v>
      </c>
    </row>
    <row r="1358" s="15" customFormat="1">
      <c r="A1358" s="15"/>
      <c r="B1358" s="262"/>
      <c r="C1358" s="263"/>
      <c r="D1358" s="231" t="s">
        <v>149</v>
      </c>
      <c r="E1358" s="264" t="s">
        <v>1</v>
      </c>
      <c r="F1358" s="265" t="s">
        <v>170</v>
      </c>
      <c r="G1358" s="263"/>
      <c r="H1358" s="266">
        <v>15.681000000000001</v>
      </c>
      <c r="I1358" s="267"/>
      <c r="J1358" s="263"/>
      <c r="K1358" s="263"/>
      <c r="L1358" s="268"/>
      <c r="M1358" s="269"/>
      <c r="N1358" s="270"/>
      <c r="O1358" s="270"/>
      <c r="P1358" s="270"/>
      <c r="Q1358" s="270"/>
      <c r="R1358" s="270"/>
      <c r="S1358" s="270"/>
      <c r="T1358" s="271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72" t="s">
        <v>149</v>
      </c>
      <c r="AU1358" s="272" t="s">
        <v>147</v>
      </c>
      <c r="AV1358" s="15" t="s">
        <v>146</v>
      </c>
      <c r="AW1358" s="15" t="s">
        <v>30</v>
      </c>
      <c r="AX1358" s="15" t="s">
        <v>81</v>
      </c>
      <c r="AY1358" s="272" t="s">
        <v>139</v>
      </c>
    </row>
    <row r="1359" s="2" customFormat="1" ht="16.5" customHeight="1">
      <c r="A1359" s="38"/>
      <c r="B1359" s="39"/>
      <c r="C1359" s="215" t="s">
        <v>1700</v>
      </c>
      <c r="D1359" s="215" t="s">
        <v>142</v>
      </c>
      <c r="E1359" s="216" t="s">
        <v>1701</v>
      </c>
      <c r="F1359" s="217" t="s">
        <v>1702</v>
      </c>
      <c r="G1359" s="218" t="s">
        <v>166</v>
      </c>
      <c r="H1359" s="219">
        <v>15.680999999999999</v>
      </c>
      <c r="I1359" s="220"/>
      <c r="J1359" s="221">
        <f>ROUND(I1359*H1359,2)</f>
        <v>0</v>
      </c>
      <c r="K1359" s="222"/>
      <c r="L1359" s="44"/>
      <c r="M1359" s="223" t="s">
        <v>1</v>
      </c>
      <c r="N1359" s="224" t="s">
        <v>39</v>
      </c>
      <c r="O1359" s="91"/>
      <c r="P1359" s="225">
        <f>O1359*H1359</f>
        <v>0</v>
      </c>
      <c r="Q1359" s="225">
        <v>0</v>
      </c>
      <c r="R1359" s="225">
        <f>Q1359*H1359</f>
        <v>0</v>
      </c>
      <c r="S1359" s="225">
        <v>0</v>
      </c>
      <c r="T1359" s="226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27" t="s">
        <v>256</v>
      </c>
      <c r="AT1359" s="227" t="s">
        <v>142</v>
      </c>
      <c r="AU1359" s="227" t="s">
        <v>147</v>
      </c>
      <c r="AY1359" s="17" t="s">
        <v>139</v>
      </c>
      <c r="BE1359" s="228">
        <f>IF(N1359="základní",J1359,0)</f>
        <v>0</v>
      </c>
      <c r="BF1359" s="228">
        <f>IF(N1359="snížená",J1359,0)</f>
        <v>0</v>
      </c>
      <c r="BG1359" s="228">
        <f>IF(N1359="zákl. přenesená",J1359,0)</f>
        <v>0</v>
      </c>
      <c r="BH1359" s="228">
        <f>IF(N1359="sníž. přenesená",J1359,0)</f>
        <v>0</v>
      </c>
      <c r="BI1359" s="228">
        <f>IF(N1359="nulová",J1359,0)</f>
        <v>0</v>
      </c>
      <c r="BJ1359" s="17" t="s">
        <v>147</v>
      </c>
      <c r="BK1359" s="228">
        <f>ROUND(I1359*H1359,2)</f>
        <v>0</v>
      </c>
      <c r="BL1359" s="17" t="s">
        <v>256</v>
      </c>
      <c r="BM1359" s="227" t="s">
        <v>1703</v>
      </c>
    </row>
    <row r="1360" s="13" customFormat="1">
      <c r="A1360" s="13"/>
      <c r="B1360" s="229"/>
      <c r="C1360" s="230"/>
      <c r="D1360" s="231" t="s">
        <v>149</v>
      </c>
      <c r="E1360" s="232" t="s">
        <v>1</v>
      </c>
      <c r="F1360" s="233" t="s">
        <v>1066</v>
      </c>
      <c r="G1360" s="230"/>
      <c r="H1360" s="232" t="s">
        <v>1</v>
      </c>
      <c r="I1360" s="234"/>
      <c r="J1360" s="230"/>
      <c r="K1360" s="230"/>
      <c r="L1360" s="235"/>
      <c r="M1360" s="236"/>
      <c r="N1360" s="237"/>
      <c r="O1360" s="237"/>
      <c r="P1360" s="237"/>
      <c r="Q1360" s="237"/>
      <c r="R1360" s="237"/>
      <c r="S1360" s="237"/>
      <c r="T1360" s="23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9" t="s">
        <v>149</v>
      </c>
      <c r="AU1360" s="239" t="s">
        <v>147</v>
      </c>
      <c r="AV1360" s="13" t="s">
        <v>81</v>
      </c>
      <c r="AW1360" s="13" t="s">
        <v>30</v>
      </c>
      <c r="AX1360" s="13" t="s">
        <v>73</v>
      </c>
      <c r="AY1360" s="239" t="s">
        <v>139</v>
      </c>
    </row>
    <row r="1361" s="14" customFormat="1">
      <c r="A1361" s="14"/>
      <c r="B1361" s="240"/>
      <c r="C1361" s="241"/>
      <c r="D1361" s="231" t="s">
        <v>149</v>
      </c>
      <c r="E1361" s="242" t="s">
        <v>1</v>
      </c>
      <c r="F1361" s="243" t="s">
        <v>188</v>
      </c>
      <c r="G1361" s="241"/>
      <c r="H1361" s="244">
        <v>7.8360000000000003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149</v>
      </c>
      <c r="AU1361" s="250" t="s">
        <v>147</v>
      </c>
      <c r="AV1361" s="14" t="s">
        <v>147</v>
      </c>
      <c r="AW1361" s="14" t="s">
        <v>30</v>
      </c>
      <c r="AX1361" s="14" t="s">
        <v>73</v>
      </c>
      <c r="AY1361" s="250" t="s">
        <v>139</v>
      </c>
    </row>
    <row r="1362" s="13" customFormat="1">
      <c r="A1362" s="13"/>
      <c r="B1362" s="229"/>
      <c r="C1362" s="230"/>
      <c r="D1362" s="231" t="s">
        <v>149</v>
      </c>
      <c r="E1362" s="232" t="s">
        <v>1</v>
      </c>
      <c r="F1362" s="233" t="s">
        <v>384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149</v>
      </c>
      <c r="AU1362" s="239" t="s">
        <v>147</v>
      </c>
      <c r="AV1362" s="13" t="s">
        <v>81</v>
      </c>
      <c r="AW1362" s="13" t="s">
        <v>30</v>
      </c>
      <c r="AX1362" s="13" t="s">
        <v>73</v>
      </c>
      <c r="AY1362" s="239" t="s">
        <v>139</v>
      </c>
    </row>
    <row r="1363" s="14" customFormat="1">
      <c r="A1363" s="14"/>
      <c r="B1363" s="240"/>
      <c r="C1363" s="241"/>
      <c r="D1363" s="231" t="s">
        <v>149</v>
      </c>
      <c r="E1363" s="242" t="s">
        <v>1</v>
      </c>
      <c r="F1363" s="243" t="s">
        <v>194</v>
      </c>
      <c r="G1363" s="241"/>
      <c r="H1363" s="244">
        <v>7.8449999999999998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149</v>
      </c>
      <c r="AU1363" s="250" t="s">
        <v>147</v>
      </c>
      <c r="AV1363" s="14" t="s">
        <v>147</v>
      </c>
      <c r="AW1363" s="14" t="s">
        <v>30</v>
      </c>
      <c r="AX1363" s="14" t="s">
        <v>73</v>
      </c>
      <c r="AY1363" s="250" t="s">
        <v>139</v>
      </c>
    </row>
    <row r="1364" s="15" customFormat="1">
      <c r="A1364" s="15"/>
      <c r="B1364" s="262"/>
      <c r="C1364" s="263"/>
      <c r="D1364" s="231" t="s">
        <v>149</v>
      </c>
      <c r="E1364" s="264" t="s">
        <v>1</v>
      </c>
      <c r="F1364" s="265" t="s">
        <v>170</v>
      </c>
      <c r="G1364" s="263"/>
      <c r="H1364" s="266">
        <v>15.681000000000001</v>
      </c>
      <c r="I1364" s="267"/>
      <c r="J1364" s="263"/>
      <c r="K1364" s="263"/>
      <c r="L1364" s="268"/>
      <c r="M1364" s="269"/>
      <c r="N1364" s="270"/>
      <c r="O1364" s="270"/>
      <c r="P1364" s="270"/>
      <c r="Q1364" s="270"/>
      <c r="R1364" s="270"/>
      <c r="S1364" s="270"/>
      <c r="T1364" s="271"/>
      <c r="U1364" s="15"/>
      <c r="V1364" s="15"/>
      <c r="W1364" s="15"/>
      <c r="X1364" s="15"/>
      <c r="Y1364" s="15"/>
      <c r="Z1364" s="15"/>
      <c r="AA1364" s="15"/>
      <c r="AB1364" s="15"/>
      <c r="AC1364" s="15"/>
      <c r="AD1364" s="15"/>
      <c r="AE1364" s="15"/>
      <c r="AT1364" s="272" t="s">
        <v>149</v>
      </c>
      <c r="AU1364" s="272" t="s">
        <v>147</v>
      </c>
      <c r="AV1364" s="15" t="s">
        <v>146</v>
      </c>
      <c r="AW1364" s="15" t="s">
        <v>30</v>
      </c>
      <c r="AX1364" s="15" t="s">
        <v>81</v>
      </c>
      <c r="AY1364" s="272" t="s">
        <v>139</v>
      </c>
    </row>
    <row r="1365" s="2" customFormat="1" ht="24.15" customHeight="1">
      <c r="A1365" s="38"/>
      <c r="B1365" s="39"/>
      <c r="C1365" s="215" t="s">
        <v>1704</v>
      </c>
      <c r="D1365" s="215" t="s">
        <v>142</v>
      </c>
      <c r="E1365" s="216" t="s">
        <v>1705</v>
      </c>
      <c r="F1365" s="217" t="s">
        <v>1706</v>
      </c>
      <c r="G1365" s="218" t="s">
        <v>166</v>
      </c>
      <c r="H1365" s="219">
        <v>15.680999999999999</v>
      </c>
      <c r="I1365" s="220"/>
      <c r="J1365" s="221">
        <f>ROUND(I1365*H1365,2)</f>
        <v>0</v>
      </c>
      <c r="K1365" s="222"/>
      <c r="L1365" s="44"/>
      <c r="M1365" s="223" t="s">
        <v>1</v>
      </c>
      <c r="N1365" s="224" t="s">
        <v>39</v>
      </c>
      <c r="O1365" s="91"/>
      <c r="P1365" s="225">
        <f>O1365*H1365</f>
        <v>0</v>
      </c>
      <c r="Q1365" s="225">
        <v>0.00020000000000000001</v>
      </c>
      <c r="R1365" s="225">
        <f>Q1365*H1365</f>
        <v>0.0031362</v>
      </c>
      <c r="S1365" s="225">
        <v>0</v>
      </c>
      <c r="T1365" s="226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256</v>
      </c>
      <c r="AT1365" s="227" t="s">
        <v>142</v>
      </c>
      <c r="AU1365" s="227" t="s">
        <v>147</v>
      </c>
      <c r="AY1365" s="17" t="s">
        <v>139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147</v>
      </c>
      <c r="BK1365" s="228">
        <f>ROUND(I1365*H1365,2)</f>
        <v>0</v>
      </c>
      <c r="BL1365" s="17" t="s">
        <v>256</v>
      </c>
      <c r="BM1365" s="227" t="s">
        <v>1707</v>
      </c>
    </row>
    <row r="1366" s="13" customFormat="1">
      <c r="A1366" s="13"/>
      <c r="B1366" s="229"/>
      <c r="C1366" s="230"/>
      <c r="D1366" s="231" t="s">
        <v>149</v>
      </c>
      <c r="E1366" s="232" t="s">
        <v>1</v>
      </c>
      <c r="F1366" s="233" t="s">
        <v>1066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149</v>
      </c>
      <c r="AU1366" s="239" t="s">
        <v>147</v>
      </c>
      <c r="AV1366" s="13" t="s">
        <v>81</v>
      </c>
      <c r="AW1366" s="13" t="s">
        <v>30</v>
      </c>
      <c r="AX1366" s="13" t="s">
        <v>73</v>
      </c>
      <c r="AY1366" s="239" t="s">
        <v>139</v>
      </c>
    </row>
    <row r="1367" s="14" customFormat="1">
      <c r="A1367" s="14"/>
      <c r="B1367" s="240"/>
      <c r="C1367" s="241"/>
      <c r="D1367" s="231" t="s">
        <v>149</v>
      </c>
      <c r="E1367" s="242" t="s">
        <v>1</v>
      </c>
      <c r="F1367" s="243" t="s">
        <v>188</v>
      </c>
      <c r="G1367" s="241"/>
      <c r="H1367" s="244">
        <v>7.8360000000000003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149</v>
      </c>
      <c r="AU1367" s="250" t="s">
        <v>147</v>
      </c>
      <c r="AV1367" s="14" t="s">
        <v>147</v>
      </c>
      <c r="AW1367" s="14" t="s">
        <v>30</v>
      </c>
      <c r="AX1367" s="14" t="s">
        <v>73</v>
      </c>
      <c r="AY1367" s="250" t="s">
        <v>139</v>
      </c>
    </row>
    <row r="1368" s="13" customFormat="1">
      <c r="A1368" s="13"/>
      <c r="B1368" s="229"/>
      <c r="C1368" s="230"/>
      <c r="D1368" s="231" t="s">
        <v>149</v>
      </c>
      <c r="E1368" s="232" t="s">
        <v>1</v>
      </c>
      <c r="F1368" s="233" t="s">
        <v>384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149</v>
      </c>
      <c r="AU1368" s="239" t="s">
        <v>147</v>
      </c>
      <c r="AV1368" s="13" t="s">
        <v>81</v>
      </c>
      <c r="AW1368" s="13" t="s">
        <v>30</v>
      </c>
      <c r="AX1368" s="13" t="s">
        <v>73</v>
      </c>
      <c r="AY1368" s="239" t="s">
        <v>139</v>
      </c>
    </row>
    <row r="1369" s="14" customFormat="1">
      <c r="A1369" s="14"/>
      <c r="B1369" s="240"/>
      <c r="C1369" s="241"/>
      <c r="D1369" s="231" t="s">
        <v>149</v>
      </c>
      <c r="E1369" s="242" t="s">
        <v>1</v>
      </c>
      <c r="F1369" s="243" t="s">
        <v>194</v>
      </c>
      <c r="G1369" s="241"/>
      <c r="H1369" s="244">
        <v>7.8449999999999998</v>
      </c>
      <c r="I1369" s="245"/>
      <c r="J1369" s="241"/>
      <c r="K1369" s="241"/>
      <c r="L1369" s="246"/>
      <c r="M1369" s="247"/>
      <c r="N1369" s="248"/>
      <c r="O1369" s="248"/>
      <c r="P1369" s="248"/>
      <c r="Q1369" s="248"/>
      <c r="R1369" s="248"/>
      <c r="S1369" s="248"/>
      <c r="T1369" s="24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0" t="s">
        <v>149</v>
      </c>
      <c r="AU1369" s="250" t="s">
        <v>147</v>
      </c>
      <c r="AV1369" s="14" t="s">
        <v>147</v>
      </c>
      <c r="AW1369" s="14" t="s">
        <v>30</v>
      </c>
      <c r="AX1369" s="14" t="s">
        <v>73</v>
      </c>
      <c r="AY1369" s="250" t="s">
        <v>139</v>
      </c>
    </row>
    <row r="1370" s="15" customFormat="1">
      <c r="A1370" s="15"/>
      <c r="B1370" s="262"/>
      <c r="C1370" s="263"/>
      <c r="D1370" s="231" t="s">
        <v>149</v>
      </c>
      <c r="E1370" s="264" t="s">
        <v>1</v>
      </c>
      <c r="F1370" s="265" t="s">
        <v>170</v>
      </c>
      <c r="G1370" s="263"/>
      <c r="H1370" s="266">
        <v>15.681000000000001</v>
      </c>
      <c r="I1370" s="267"/>
      <c r="J1370" s="263"/>
      <c r="K1370" s="263"/>
      <c r="L1370" s="268"/>
      <c r="M1370" s="269"/>
      <c r="N1370" s="270"/>
      <c r="O1370" s="270"/>
      <c r="P1370" s="270"/>
      <c r="Q1370" s="270"/>
      <c r="R1370" s="270"/>
      <c r="S1370" s="270"/>
      <c r="T1370" s="271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72" t="s">
        <v>149</v>
      </c>
      <c r="AU1370" s="272" t="s">
        <v>147</v>
      </c>
      <c r="AV1370" s="15" t="s">
        <v>146</v>
      </c>
      <c r="AW1370" s="15" t="s">
        <v>30</v>
      </c>
      <c r="AX1370" s="15" t="s">
        <v>81</v>
      </c>
      <c r="AY1370" s="272" t="s">
        <v>139</v>
      </c>
    </row>
    <row r="1371" s="2" customFormat="1" ht="33" customHeight="1">
      <c r="A1371" s="38"/>
      <c r="B1371" s="39"/>
      <c r="C1371" s="215" t="s">
        <v>1708</v>
      </c>
      <c r="D1371" s="215" t="s">
        <v>142</v>
      </c>
      <c r="E1371" s="216" t="s">
        <v>1709</v>
      </c>
      <c r="F1371" s="217" t="s">
        <v>1710</v>
      </c>
      <c r="G1371" s="218" t="s">
        <v>166</v>
      </c>
      <c r="H1371" s="219">
        <v>15.680999999999999</v>
      </c>
      <c r="I1371" s="220"/>
      <c r="J1371" s="221">
        <f>ROUND(I1371*H1371,2)</f>
        <v>0</v>
      </c>
      <c r="K1371" s="222"/>
      <c r="L1371" s="44"/>
      <c r="M1371" s="223" t="s">
        <v>1</v>
      </c>
      <c r="N1371" s="224" t="s">
        <v>39</v>
      </c>
      <c r="O1371" s="91"/>
      <c r="P1371" s="225">
        <f>O1371*H1371</f>
        <v>0</v>
      </c>
      <c r="Q1371" s="225">
        <v>0.0074999999999999997</v>
      </c>
      <c r="R1371" s="225">
        <f>Q1371*H1371</f>
        <v>0.11760749999999999</v>
      </c>
      <c r="S1371" s="225">
        <v>0</v>
      </c>
      <c r="T1371" s="226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27" t="s">
        <v>256</v>
      </c>
      <c r="AT1371" s="227" t="s">
        <v>142</v>
      </c>
      <c r="AU1371" s="227" t="s">
        <v>147</v>
      </c>
      <c r="AY1371" s="17" t="s">
        <v>139</v>
      </c>
      <c r="BE1371" s="228">
        <f>IF(N1371="základní",J1371,0)</f>
        <v>0</v>
      </c>
      <c r="BF1371" s="228">
        <f>IF(N1371="snížená",J1371,0)</f>
        <v>0</v>
      </c>
      <c r="BG1371" s="228">
        <f>IF(N1371="zákl. přenesená",J1371,0)</f>
        <v>0</v>
      </c>
      <c r="BH1371" s="228">
        <f>IF(N1371="sníž. přenesená",J1371,0)</f>
        <v>0</v>
      </c>
      <c r="BI1371" s="228">
        <f>IF(N1371="nulová",J1371,0)</f>
        <v>0</v>
      </c>
      <c r="BJ1371" s="17" t="s">
        <v>147</v>
      </c>
      <c r="BK1371" s="228">
        <f>ROUND(I1371*H1371,2)</f>
        <v>0</v>
      </c>
      <c r="BL1371" s="17" t="s">
        <v>256</v>
      </c>
      <c r="BM1371" s="227" t="s">
        <v>1711</v>
      </c>
    </row>
    <row r="1372" s="13" customFormat="1">
      <c r="A1372" s="13"/>
      <c r="B1372" s="229"/>
      <c r="C1372" s="230"/>
      <c r="D1372" s="231" t="s">
        <v>149</v>
      </c>
      <c r="E1372" s="232" t="s">
        <v>1</v>
      </c>
      <c r="F1372" s="233" t="s">
        <v>1066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149</v>
      </c>
      <c r="AU1372" s="239" t="s">
        <v>147</v>
      </c>
      <c r="AV1372" s="13" t="s">
        <v>81</v>
      </c>
      <c r="AW1372" s="13" t="s">
        <v>30</v>
      </c>
      <c r="AX1372" s="13" t="s">
        <v>73</v>
      </c>
      <c r="AY1372" s="239" t="s">
        <v>139</v>
      </c>
    </row>
    <row r="1373" s="14" customFormat="1">
      <c r="A1373" s="14"/>
      <c r="B1373" s="240"/>
      <c r="C1373" s="241"/>
      <c r="D1373" s="231" t="s">
        <v>149</v>
      </c>
      <c r="E1373" s="242" t="s">
        <v>1</v>
      </c>
      <c r="F1373" s="243" t="s">
        <v>188</v>
      </c>
      <c r="G1373" s="241"/>
      <c r="H1373" s="244">
        <v>7.8360000000000003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149</v>
      </c>
      <c r="AU1373" s="250" t="s">
        <v>147</v>
      </c>
      <c r="AV1373" s="14" t="s">
        <v>147</v>
      </c>
      <c r="AW1373" s="14" t="s">
        <v>30</v>
      </c>
      <c r="AX1373" s="14" t="s">
        <v>73</v>
      </c>
      <c r="AY1373" s="250" t="s">
        <v>139</v>
      </c>
    </row>
    <row r="1374" s="13" customFormat="1">
      <c r="A1374" s="13"/>
      <c r="B1374" s="229"/>
      <c r="C1374" s="230"/>
      <c r="D1374" s="231" t="s">
        <v>149</v>
      </c>
      <c r="E1374" s="232" t="s">
        <v>1</v>
      </c>
      <c r="F1374" s="233" t="s">
        <v>384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149</v>
      </c>
      <c r="AU1374" s="239" t="s">
        <v>147</v>
      </c>
      <c r="AV1374" s="13" t="s">
        <v>81</v>
      </c>
      <c r="AW1374" s="13" t="s">
        <v>30</v>
      </c>
      <c r="AX1374" s="13" t="s">
        <v>73</v>
      </c>
      <c r="AY1374" s="239" t="s">
        <v>139</v>
      </c>
    </row>
    <row r="1375" s="14" customFormat="1">
      <c r="A1375" s="14"/>
      <c r="B1375" s="240"/>
      <c r="C1375" s="241"/>
      <c r="D1375" s="231" t="s">
        <v>149</v>
      </c>
      <c r="E1375" s="242" t="s">
        <v>1</v>
      </c>
      <c r="F1375" s="243" t="s">
        <v>194</v>
      </c>
      <c r="G1375" s="241"/>
      <c r="H1375" s="244">
        <v>7.8449999999999998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149</v>
      </c>
      <c r="AU1375" s="250" t="s">
        <v>147</v>
      </c>
      <c r="AV1375" s="14" t="s">
        <v>147</v>
      </c>
      <c r="AW1375" s="14" t="s">
        <v>30</v>
      </c>
      <c r="AX1375" s="14" t="s">
        <v>73</v>
      </c>
      <c r="AY1375" s="250" t="s">
        <v>139</v>
      </c>
    </row>
    <row r="1376" s="15" customFormat="1">
      <c r="A1376" s="15"/>
      <c r="B1376" s="262"/>
      <c r="C1376" s="263"/>
      <c r="D1376" s="231" t="s">
        <v>149</v>
      </c>
      <c r="E1376" s="264" t="s">
        <v>1</v>
      </c>
      <c r="F1376" s="265" t="s">
        <v>170</v>
      </c>
      <c r="G1376" s="263"/>
      <c r="H1376" s="266">
        <v>15.681000000000001</v>
      </c>
      <c r="I1376" s="267"/>
      <c r="J1376" s="263"/>
      <c r="K1376" s="263"/>
      <c r="L1376" s="268"/>
      <c r="M1376" s="269"/>
      <c r="N1376" s="270"/>
      <c r="O1376" s="270"/>
      <c r="P1376" s="270"/>
      <c r="Q1376" s="270"/>
      <c r="R1376" s="270"/>
      <c r="S1376" s="270"/>
      <c r="T1376" s="271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72" t="s">
        <v>149</v>
      </c>
      <c r="AU1376" s="272" t="s">
        <v>147</v>
      </c>
      <c r="AV1376" s="15" t="s">
        <v>146</v>
      </c>
      <c r="AW1376" s="15" t="s">
        <v>30</v>
      </c>
      <c r="AX1376" s="15" t="s">
        <v>81</v>
      </c>
      <c r="AY1376" s="272" t="s">
        <v>139</v>
      </c>
    </row>
    <row r="1377" s="2" customFormat="1" ht="24.15" customHeight="1">
      <c r="A1377" s="38"/>
      <c r="B1377" s="39"/>
      <c r="C1377" s="215" t="s">
        <v>1712</v>
      </c>
      <c r="D1377" s="215" t="s">
        <v>142</v>
      </c>
      <c r="E1377" s="216" t="s">
        <v>1713</v>
      </c>
      <c r="F1377" s="217" t="s">
        <v>1714</v>
      </c>
      <c r="G1377" s="218" t="s">
        <v>166</v>
      </c>
      <c r="H1377" s="219">
        <v>15.680999999999999</v>
      </c>
      <c r="I1377" s="220"/>
      <c r="J1377" s="221">
        <f>ROUND(I1377*H1377,2)</f>
        <v>0</v>
      </c>
      <c r="K1377" s="222"/>
      <c r="L1377" s="44"/>
      <c r="M1377" s="223" t="s">
        <v>1</v>
      </c>
      <c r="N1377" s="224" t="s">
        <v>39</v>
      </c>
      <c r="O1377" s="91"/>
      <c r="P1377" s="225">
        <f>O1377*H1377</f>
        <v>0</v>
      </c>
      <c r="Q1377" s="225">
        <v>0</v>
      </c>
      <c r="R1377" s="225">
        <f>Q1377*H1377</f>
        <v>0</v>
      </c>
      <c r="S1377" s="225">
        <v>0.0025000000000000001</v>
      </c>
      <c r="T1377" s="226">
        <f>S1377*H1377</f>
        <v>0.039202500000000001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27" t="s">
        <v>256</v>
      </c>
      <c r="AT1377" s="227" t="s">
        <v>142</v>
      </c>
      <c r="AU1377" s="227" t="s">
        <v>147</v>
      </c>
      <c r="AY1377" s="17" t="s">
        <v>139</v>
      </c>
      <c r="BE1377" s="228">
        <f>IF(N1377="základní",J1377,0)</f>
        <v>0</v>
      </c>
      <c r="BF1377" s="228">
        <f>IF(N1377="snížená",J1377,0)</f>
        <v>0</v>
      </c>
      <c r="BG1377" s="228">
        <f>IF(N1377="zákl. přenesená",J1377,0)</f>
        <v>0</v>
      </c>
      <c r="BH1377" s="228">
        <f>IF(N1377="sníž. přenesená",J1377,0)</f>
        <v>0</v>
      </c>
      <c r="BI1377" s="228">
        <f>IF(N1377="nulová",J1377,0)</f>
        <v>0</v>
      </c>
      <c r="BJ1377" s="17" t="s">
        <v>147</v>
      </c>
      <c r="BK1377" s="228">
        <f>ROUND(I1377*H1377,2)</f>
        <v>0</v>
      </c>
      <c r="BL1377" s="17" t="s">
        <v>256</v>
      </c>
      <c r="BM1377" s="227" t="s">
        <v>1715</v>
      </c>
    </row>
    <row r="1378" s="13" customFormat="1">
      <c r="A1378" s="13"/>
      <c r="B1378" s="229"/>
      <c r="C1378" s="230"/>
      <c r="D1378" s="231" t="s">
        <v>149</v>
      </c>
      <c r="E1378" s="232" t="s">
        <v>1</v>
      </c>
      <c r="F1378" s="233" t="s">
        <v>1066</v>
      </c>
      <c r="G1378" s="230"/>
      <c r="H1378" s="232" t="s">
        <v>1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9" t="s">
        <v>149</v>
      </c>
      <c r="AU1378" s="239" t="s">
        <v>147</v>
      </c>
      <c r="AV1378" s="13" t="s">
        <v>81</v>
      </c>
      <c r="AW1378" s="13" t="s">
        <v>30</v>
      </c>
      <c r="AX1378" s="13" t="s">
        <v>73</v>
      </c>
      <c r="AY1378" s="239" t="s">
        <v>139</v>
      </c>
    </row>
    <row r="1379" s="14" customFormat="1">
      <c r="A1379" s="14"/>
      <c r="B1379" s="240"/>
      <c r="C1379" s="241"/>
      <c r="D1379" s="231" t="s">
        <v>149</v>
      </c>
      <c r="E1379" s="242" t="s">
        <v>1</v>
      </c>
      <c r="F1379" s="243" t="s">
        <v>188</v>
      </c>
      <c r="G1379" s="241"/>
      <c r="H1379" s="244">
        <v>7.8360000000000003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149</v>
      </c>
      <c r="AU1379" s="250" t="s">
        <v>147</v>
      </c>
      <c r="AV1379" s="14" t="s">
        <v>147</v>
      </c>
      <c r="AW1379" s="14" t="s">
        <v>30</v>
      </c>
      <c r="AX1379" s="14" t="s">
        <v>73</v>
      </c>
      <c r="AY1379" s="250" t="s">
        <v>139</v>
      </c>
    </row>
    <row r="1380" s="13" customFormat="1">
      <c r="A1380" s="13"/>
      <c r="B1380" s="229"/>
      <c r="C1380" s="230"/>
      <c r="D1380" s="231" t="s">
        <v>149</v>
      </c>
      <c r="E1380" s="232" t="s">
        <v>1</v>
      </c>
      <c r="F1380" s="233" t="s">
        <v>384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149</v>
      </c>
      <c r="AU1380" s="239" t="s">
        <v>147</v>
      </c>
      <c r="AV1380" s="13" t="s">
        <v>81</v>
      </c>
      <c r="AW1380" s="13" t="s">
        <v>30</v>
      </c>
      <c r="AX1380" s="13" t="s">
        <v>73</v>
      </c>
      <c r="AY1380" s="239" t="s">
        <v>139</v>
      </c>
    </row>
    <row r="1381" s="14" customFormat="1">
      <c r="A1381" s="14"/>
      <c r="B1381" s="240"/>
      <c r="C1381" s="241"/>
      <c r="D1381" s="231" t="s">
        <v>149</v>
      </c>
      <c r="E1381" s="242" t="s">
        <v>1</v>
      </c>
      <c r="F1381" s="243" t="s">
        <v>194</v>
      </c>
      <c r="G1381" s="241"/>
      <c r="H1381" s="244">
        <v>7.8449999999999998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149</v>
      </c>
      <c r="AU1381" s="250" t="s">
        <v>147</v>
      </c>
      <c r="AV1381" s="14" t="s">
        <v>147</v>
      </c>
      <c r="AW1381" s="14" t="s">
        <v>30</v>
      </c>
      <c r="AX1381" s="14" t="s">
        <v>73</v>
      </c>
      <c r="AY1381" s="250" t="s">
        <v>139</v>
      </c>
    </row>
    <row r="1382" s="15" customFormat="1">
      <c r="A1382" s="15"/>
      <c r="B1382" s="262"/>
      <c r="C1382" s="263"/>
      <c r="D1382" s="231" t="s">
        <v>149</v>
      </c>
      <c r="E1382" s="264" t="s">
        <v>1</v>
      </c>
      <c r="F1382" s="265" t="s">
        <v>170</v>
      </c>
      <c r="G1382" s="263"/>
      <c r="H1382" s="266">
        <v>15.681000000000001</v>
      </c>
      <c r="I1382" s="267"/>
      <c r="J1382" s="263"/>
      <c r="K1382" s="263"/>
      <c r="L1382" s="268"/>
      <c r="M1382" s="269"/>
      <c r="N1382" s="270"/>
      <c r="O1382" s="270"/>
      <c r="P1382" s="270"/>
      <c r="Q1382" s="270"/>
      <c r="R1382" s="270"/>
      <c r="S1382" s="270"/>
      <c r="T1382" s="271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15"/>
      <c r="AT1382" s="272" t="s">
        <v>149</v>
      </c>
      <c r="AU1382" s="272" t="s">
        <v>147</v>
      </c>
      <c r="AV1382" s="15" t="s">
        <v>146</v>
      </c>
      <c r="AW1382" s="15" t="s">
        <v>30</v>
      </c>
      <c r="AX1382" s="15" t="s">
        <v>81</v>
      </c>
      <c r="AY1382" s="272" t="s">
        <v>139</v>
      </c>
    </row>
    <row r="1383" s="2" customFormat="1" ht="21.75" customHeight="1">
      <c r="A1383" s="38"/>
      <c r="B1383" s="39"/>
      <c r="C1383" s="215" t="s">
        <v>1716</v>
      </c>
      <c r="D1383" s="215" t="s">
        <v>142</v>
      </c>
      <c r="E1383" s="216" t="s">
        <v>1717</v>
      </c>
      <c r="F1383" s="217" t="s">
        <v>1718</v>
      </c>
      <c r="G1383" s="218" t="s">
        <v>166</v>
      </c>
      <c r="H1383" s="219">
        <v>15.680999999999999</v>
      </c>
      <c r="I1383" s="220"/>
      <c r="J1383" s="221">
        <f>ROUND(I1383*H1383,2)</f>
        <v>0</v>
      </c>
      <c r="K1383" s="222"/>
      <c r="L1383" s="44"/>
      <c r="M1383" s="223" t="s">
        <v>1</v>
      </c>
      <c r="N1383" s="224" t="s">
        <v>39</v>
      </c>
      <c r="O1383" s="91"/>
      <c r="P1383" s="225">
        <f>O1383*H1383</f>
        <v>0</v>
      </c>
      <c r="Q1383" s="225">
        <v>0.00029999999999999997</v>
      </c>
      <c r="R1383" s="225">
        <f>Q1383*H1383</f>
        <v>0.0047042999999999989</v>
      </c>
      <c r="S1383" s="225">
        <v>0</v>
      </c>
      <c r="T1383" s="226">
        <f>S1383*H1383</f>
        <v>0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27" t="s">
        <v>256</v>
      </c>
      <c r="AT1383" s="227" t="s">
        <v>142</v>
      </c>
      <c r="AU1383" s="227" t="s">
        <v>147</v>
      </c>
      <c r="AY1383" s="17" t="s">
        <v>139</v>
      </c>
      <c r="BE1383" s="228">
        <f>IF(N1383="základní",J1383,0)</f>
        <v>0</v>
      </c>
      <c r="BF1383" s="228">
        <f>IF(N1383="snížená",J1383,0)</f>
        <v>0</v>
      </c>
      <c r="BG1383" s="228">
        <f>IF(N1383="zákl. přenesená",J1383,0)</f>
        <v>0</v>
      </c>
      <c r="BH1383" s="228">
        <f>IF(N1383="sníž. přenesená",J1383,0)</f>
        <v>0</v>
      </c>
      <c r="BI1383" s="228">
        <f>IF(N1383="nulová",J1383,0)</f>
        <v>0</v>
      </c>
      <c r="BJ1383" s="17" t="s">
        <v>147</v>
      </c>
      <c r="BK1383" s="228">
        <f>ROUND(I1383*H1383,2)</f>
        <v>0</v>
      </c>
      <c r="BL1383" s="17" t="s">
        <v>256</v>
      </c>
      <c r="BM1383" s="227" t="s">
        <v>1719</v>
      </c>
    </row>
    <row r="1384" s="13" customFormat="1">
      <c r="A1384" s="13"/>
      <c r="B1384" s="229"/>
      <c r="C1384" s="230"/>
      <c r="D1384" s="231" t="s">
        <v>149</v>
      </c>
      <c r="E1384" s="232" t="s">
        <v>1</v>
      </c>
      <c r="F1384" s="233" t="s">
        <v>1066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149</v>
      </c>
      <c r="AU1384" s="239" t="s">
        <v>147</v>
      </c>
      <c r="AV1384" s="13" t="s">
        <v>81</v>
      </c>
      <c r="AW1384" s="13" t="s">
        <v>30</v>
      </c>
      <c r="AX1384" s="13" t="s">
        <v>73</v>
      </c>
      <c r="AY1384" s="239" t="s">
        <v>139</v>
      </c>
    </row>
    <row r="1385" s="14" customFormat="1">
      <c r="A1385" s="14"/>
      <c r="B1385" s="240"/>
      <c r="C1385" s="241"/>
      <c r="D1385" s="231" t="s">
        <v>149</v>
      </c>
      <c r="E1385" s="242" t="s">
        <v>1</v>
      </c>
      <c r="F1385" s="243" t="s">
        <v>188</v>
      </c>
      <c r="G1385" s="241"/>
      <c r="H1385" s="244">
        <v>7.8360000000000003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149</v>
      </c>
      <c r="AU1385" s="250" t="s">
        <v>147</v>
      </c>
      <c r="AV1385" s="14" t="s">
        <v>147</v>
      </c>
      <c r="AW1385" s="14" t="s">
        <v>30</v>
      </c>
      <c r="AX1385" s="14" t="s">
        <v>73</v>
      </c>
      <c r="AY1385" s="250" t="s">
        <v>139</v>
      </c>
    </row>
    <row r="1386" s="13" customFormat="1">
      <c r="A1386" s="13"/>
      <c r="B1386" s="229"/>
      <c r="C1386" s="230"/>
      <c r="D1386" s="231" t="s">
        <v>149</v>
      </c>
      <c r="E1386" s="232" t="s">
        <v>1</v>
      </c>
      <c r="F1386" s="233" t="s">
        <v>384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149</v>
      </c>
      <c r="AU1386" s="239" t="s">
        <v>147</v>
      </c>
      <c r="AV1386" s="13" t="s">
        <v>81</v>
      </c>
      <c r="AW1386" s="13" t="s">
        <v>30</v>
      </c>
      <c r="AX1386" s="13" t="s">
        <v>73</v>
      </c>
      <c r="AY1386" s="239" t="s">
        <v>139</v>
      </c>
    </row>
    <row r="1387" s="14" customFormat="1">
      <c r="A1387" s="14"/>
      <c r="B1387" s="240"/>
      <c r="C1387" s="241"/>
      <c r="D1387" s="231" t="s">
        <v>149</v>
      </c>
      <c r="E1387" s="242" t="s">
        <v>1</v>
      </c>
      <c r="F1387" s="243" t="s">
        <v>194</v>
      </c>
      <c r="G1387" s="241"/>
      <c r="H1387" s="244">
        <v>7.8449999999999998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149</v>
      </c>
      <c r="AU1387" s="250" t="s">
        <v>147</v>
      </c>
      <c r="AV1387" s="14" t="s">
        <v>147</v>
      </c>
      <c r="AW1387" s="14" t="s">
        <v>30</v>
      </c>
      <c r="AX1387" s="14" t="s">
        <v>73</v>
      </c>
      <c r="AY1387" s="250" t="s">
        <v>139</v>
      </c>
    </row>
    <row r="1388" s="15" customFormat="1">
      <c r="A1388" s="15"/>
      <c r="B1388" s="262"/>
      <c r="C1388" s="263"/>
      <c r="D1388" s="231" t="s">
        <v>149</v>
      </c>
      <c r="E1388" s="264" t="s">
        <v>1</v>
      </c>
      <c r="F1388" s="265" t="s">
        <v>170</v>
      </c>
      <c r="G1388" s="263"/>
      <c r="H1388" s="266">
        <v>15.681000000000001</v>
      </c>
      <c r="I1388" s="267"/>
      <c r="J1388" s="263"/>
      <c r="K1388" s="263"/>
      <c r="L1388" s="268"/>
      <c r="M1388" s="269"/>
      <c r="N1388" s="270"/>
      <c r="O1388" s="270"/>
      <c r="P1388" s="270"/>
      <c r="Q1388" s="270"/>
      <c r="R1388" s="270"/>
      <c r="S1388" s="270"/>
      <c r="T1388" s="271"/>
      <c r="U1388" s="15"/>
      <c r="V1388" s="15"/>
      <c r="W1388" s="15"/>
      <c r="X1388" s="15"/>
      <c r="Y1388" s="15"/>
      <c r="Z1388" s="15"/>
      <c r="AA1388" s="15"/>
      <c r="AB1388" s="15"/>
      <c r="AC1388" s="15"/>
      <c r="AD1388" s="15"/>
      <c r="AE1388" s="15"/>
      <c r="AT1388" s="272" t="s">
        <v>149</v>
      </c>
      <c r="AU1388" s="272" t="s">
        <v>147</v>
      </c>
      <c r="AV1388" s="15" t="s">
        <v>146</v>
      </c>
      <c r="AW1388" s="15" t="s">
        <v>30</v>
      </c>
      <c r="AX1388" s="15" t="s">
        <v>81</v>
      </c>
      <c r="AY1388" s="272" t="s">
        <v>139</v>
      </c>
    </row>
    <row r="1389" s="2" customFormat="1" ht="21.75" customHeight="1">
      <c r="A1389" s="38"/>
      <c r="B1389" s="39"/>
      <c r="C1389" s="251" t="s">
        <v>1720</v>
      </c>
      <c r="D1389" s="251" t="s">
        <v>152</v>
      </c>
      <c r="E1389" s="252" t="s">
        <v>1721</v>
      </c>
      <c r="F1389" s="253" t="s">
        <v>1722</v>
      </c>
      <c r="G1389" s="254" t="s">
        <v>166</v>
      </c>
      <c r="H1389" s="255">
        <v>17.248999999999999</v>
      </c>
      <c r="I1389" s="256"/>
      <c r="J1389" s="257">
        <f>ROUND(I1389*H1389,2)</f>
        <v>0</v>
      </c>
      <c r="K1389" s="258"/>
      <c r="L1389" s="259"/>
      <c r="M1389" s="260" t="s">
        <v>1</v>
      </c>
      <c r="N1389" s="261" t="s">
        <v>39</v>
      </c>
      <c r="O1389" s="91"/>
      <c r="P1389" s="225">
        <f>O1389*H1389</f>
        <v>0</v>
      </c>
      <c r="Q1389" s="225">
        <v>0.0035999999999999999</v>
      </c>
      <c r="R1389" s="225">
        <f>Q1389*H1389</f>
        <v>0.062096399999999996</v>
      </c>
      <c r="S1389" s="225">
        <v>0</v>
      </c>
      <c r="T1389" s="226">
        <f>S1389*H1389</f>
        <v>0</v>
      </c>
      <c r="U1389" s="38"/>
      <c r="V1389" s="38"/>
      <c r="W1389" s="38"/>
      <c r="X1389" s="38"/>
      <c r="Y1389" s="38"/>
      <c r="Z1389" s="38"/>
      <c r="AA1389" s="38"/>
      <c r="AB1389" s="38"/>
      <c r="AC1389" s="38"/>
      <c r="AD1389" s="38"/>
      <c r="AE1389" s="38"/>
      <c r="AR1389" s="227" t="s">
        <v>333</v>
      </c>
      <c r="AT1389" s="227" t="s">
        <v>152</v>
      </c>
      <c r="AU1389" s="227" t="s">
        <v>147</v>
      </c>
      <c r="AY1389" s="17" t="s">
        <v>139</v>
      </c>
      <c r="BE1389" s="228">
        <f>IF(N1389="základní",J1389,0)</f>
        <v>0</v>
      </c>
      <c r="BF1389" s="228">
        <f>IF(N1389="snížená",J1389,0)</f>
        <v>0</v>
      </c>
      <c r="BG1389" s="228">
        <f>IF(N1389="zákl. přenesená",J1389,0)</f>
        <v>0</v>
      </c>
      <c r="BH1389" s="228">
        <f>IF(N1389="sníž. přenesená",J1389,0)</f>
        <v>0</v>
      </c>
      <c r="BI1389" s="228">
        <f>IF(N1389="nulová",J1389,0)</f>
        <v>0</v>
      </c>
      <c r="BJ1389" s="17" t="s">
        <v>147</v>
      </c>
      <c r="BK1389" s="228">
        <f>ROUND(I1389*H1389,2)</f>
        <v>0</v>
      </c>
      <c r="BL1389" s="17" t="s">
        <v>256</v>
      </c>
      <c r="BM1389" s="227" t="s">
        <v>1723</v>
      </c>
    </row>
    <row r="1390" s="14" customFormat="1">
      <c r="A1390" s="14"/>
      <c r="B1390" s="240"/>
      <c r="C1390" s="241"/>
      <c r="D1390" s="231" t="s">
        <v>149</v>
      </c>
      <c r="E1390" s="242" t="s">
        <v>1</v>
      </c>
      <c r="F1390" s="243" t="s">
        <v>1724</v>
      </c>
      <c r="G1390" s="241"/>
      <c r="H1390" s="244">
        <v>15.680999999999999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149</v>
      </c>
      <c r="AU1390" s="250" t="s">
        <v>147</v>
      </c>
      <c r="AV1390" s="14" t="s">
        <v>147</v>
      </c>
      <c r="AW1390" s="14" t="s">
        <v>30</v>
      </c>
      <c r="AX1390" s="14" t="s">
        <v>81</v>
      </c>
      <c r="AY1390" s="250" t="s">
        <v>139</v>
      </c>
    </row>
    <row r="1391" s="14" customFormat="1">
      <c r="A1391" s="14"/>
      <c r="B1391" s="240"/>
      <c r="C1391" s="241"/>
      <c r="D1391" s="231" t="s">
        <v>149</v>
      </c>
      <c r="E1391" s="241"/>
      <c r="F1391" s="243" t="s">
        <v>1725</v>
      </c>
      <c r="G1391" s="241"/>
      <c r="H1391" s="244">
        <v>17.248999999999999</v>
      </c>
      <c r="I1391" s="245"/>
      <c r="J1391" s="241"/>
      <c r="K1391" s="241"/>
      <c r="L1391" s="246"/>
      <c r="M1391" s="247"/>
      <c r="N1391" s="248"/>
      <c r="O1391" s="248"/>
      <c r="P1391" s="248"/>
      <c r="Q1391" s="248"/>
      <c r="R1391" s="248"/>
      <c r="S1391" s="248"/>
      <c r="T1391" s="249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0" t="s">
        <v>149</v>
      </c>
      <c r="AU1391" s="250" t="s">
        <v>147</v>
      </c>
      <c r="AV1391" s="14" t="s">
        <v>147</v>
      </c>
      <c r="AW1391" s="14" t="s">
        <v>4</v>
      </c>
      <c r="AX1391" s="14" t="s">
        <v>81</v>
      </c>
      <c r="AY1391" s="250" t="s">
        <v>139</v>
      </c>
    </row>
    <row r="1392" s="2" customFormat="1" ht="16.5" customHeight="1">
      <c r="A1392" s="38"/>
      <c r="B1392" s="39"/>
      <c r="C1392" s="215" t="s">
        <v>1726</v>
      </c>
      <c r="D1392" s="215" t="s">
        <v>142</v>
      </c>
      <c r="E1392" s="216" t="s">
        <v>1727</v>
      </c>
      <c r="F1392" s="217" t="s">
        <v>1728</v>
      </c>
      <c r="G1392" s="218" t="s">
        <v>174</v>
      </c>
      <c r="H1392" s="219">
        <v>19.359999999999999</v>
      </c>
      <c r="I1392" s="220"/>
      <c r="J1392" s="221">
        <f>ROUND(I1392*H1392,2)</f>
        <v>0</v>
      </c>
      <c r="K1392" s="222"/>
      <c r="L1392" s="44"/>
      <c r="M1392" s="223" t="s">
        <v>1</v>
      </c>
      <c r="N1392" s="224" t="s">
        <v>39</v>
      </c>
      <c r="O1392" s="91"/>
      <c r="P1392" s="225">
        <f>O1392*H1392</f>
        <v>0</v>
      </c>
      <c r="Q1392" s="225">
        <v>9.0000000000000006E-05</v>
      </c>
      <c r="R1392" s="225">
        <f>Q1392*H1392</f>
        <v>0.0017424000000000001</v>
      </c>
      <c r="S1392" s="225">
        <v>0</v>
      </c>
      <c r="T1392" s="226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256</v>
      </c>
      <c r="AT1392" s="227" t="s">
        <v>142</v>
      </c>
      <c r="AU1392" s="227" t="s">
        <v>147</v>
      </c>
      <c r="AY1392" s="17" t="s">
        <v>139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147</v>
      </c>
      <c r="BK1392" s="228">
        <f>ROUND(I1392*H1392,2)</f>
        <v>0</v>
      </c>
      <c r="BL1392" s="17" t="s">
        <v>256</v>
      </c>
      <c r="BM1392" s="227" t="s">
        <v>1729</v>
      </c>
    </row>
    <row r="1393" s="13" customFormat="1">
      <c r="A1393" s="13"/>
      <c r="B1393" s="229"/>
      <c r="C1393" s="230"/>
      <c r="D1393" s="231" t="s">
        <v>149</v>
      </c>
      <c r="E1393" s="232" t="s">
        <v>1</v>
      </c>
      <c r="F1393" s="233" t="s">
        <v>1066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149</v>
      </c>
      <c r="AU1393" s="239" t="s">
        <v>147</v>
      </c>
      <c r="AV1393" s="13" t="s">
        <v>81</v>
      </c>
      <c r="AW1393" s="13" t="s">
        <v>30</v>
      </c>
      <c r="AX1393" s="13" t="s">
        <v>73</v>
      </c>
      <c r="AY1393" s="239" t="s">
        <v>139</v>
      </c>
    </row>
    <row r="1394" s="14" customFormat="1">
      <c r="A1394" s="14"/>
      <c r="B1394" s="240"/>
      <c r="C1394" s="241"/>
      <c r="D1394" s="231" t="s">
        <v>149</v>
      </c>
      <c r="E1394" s="242" t="s">
        <v>1</v>
      </c>
      <c r="F1394" s="243" t="s">
        <v>1637</v>
      </c>
      <c r="G1394" s="241"/>
      <c r="H1394" s="244">
        <v>8.6600000000000001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149</v>
      </c>
      <c r="AU1394" s="250" t="s">
        <v>147</v>
      </c>
      <c r="AV1394" s="14" t="s">
        <v>147</v>
      </c>
      <c r="AW1394" s="14" t="s">
        <v>30</v>
      </c>
      <c r="AX1394" s="14" t="s">
        <v>73</v>
      </c>
      <c r="AY1394" s="250" t="s">
        <v>139</v>
      </c>
    </row>
    <row r="1395" s="13" customFormat="1">
      <c r="A1395" s="13"/>
      <c r="B1395" s="229"/>
      <c r="C1395" s="230"/>
      <c r="D1395" s="231" t="s">
        <v>149</v>
      </c>
      <c r="E1395" s="232" t="s">
        <v>1</v>
      </c>
      <c r="F1395" s="233" t="s">
        <v>384</v>
      </c>
      <c r="G1395" s="230"/>
      <c r="H1395" s="232" t="s">
        <v>1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9" t="s">
        <v>149</v>
      </c>
      <c r="AU1395" s="239" t="s">
        <v>147</v>
      </c>
      <c r="AV1395" s="13" t="s">
        <v>81</v>
      </c>
      <c r="AW1395" s="13" t="s">
        <v>30</v>
      </c>
      <c r="AX1395" s="13" t="s">
        <v>73</v>
      </c>
      <c r="AY1395" s="239" t="s">
        <v>139</v>
      </c>
    </row>
    <row r="1396" s="14" customFormat="1">
      <c r="A1396" s="14"/>
      <c r="B1396" s="240"/>
      <c r="C1396" s="241"/>
      <c r="D1396" s="231" t="s">
        <v>149</v>
      </c>
      <c r="E1396" s="242" t="s">
        <v>1</v>
      </c>
      <c r="F1396" s="243" t="s">
        <v>1579</v>
      </c>
      <c r="G1396" s="241"/>
      <c r="H1396" s="244">
        <v>10.699999999999999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0" t="s">
        <v>149</v>
      </c>
      <c r="AU1396" s="250" t="s">
        <v>147</v>
      </c>
      <c r="AV1396" s="14" t="s">
        <v>147</v>
      </c>
      <c r="AW1396" s="14" t="s">
        <v>30</v>
      </c>
      <c r="AX1396" s="14" t="s">
        <v>73</v>
      </c>
      <c r="AY1396" s="250" t="s">
        <v>139</v>
      </c>
    </row>
    <row r="1397" s="15" customFormat="1">
      <c r="A1397" s="15"/>
      <c r="B1397" s="262"/>
      <c r="C1397" s="263"/>
      <c r="D1397" s="231" t="s">
        <v>149</v>
      </c>
      <c r="E1397" s="264" t="s">
        <v>1</v>
      </c>
      <c r="F1397" s="265" t="s">
        <v>170</v>
      </c>
      <c r="G1397" s="263"/>
      <c r="H1397" s="266">
        <v>19.359999999999999</v>
      </c>
      <c r="I1397" s="267"/>
      <c r="J1397" s="263"/>
      <c r="K1397" s="263"/>
      <c r="L1397" s="268"/>
      <c r="M1397" s="269"/>
      <c r="N1397" s="270"/>
      <c r="O1397" s="270"/>
      <c r="P1397" s="270"/>
      <c r="Q1397" s="270"/>
      <c r="R1397" s="270"/>
      <c r="S1397" s="270"/>
      <c r="T1397" s="271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72" t="s">
        <v>149</v>
      </c>
      <c r="AU1397" s="272" t="s">
        <v>147</v>
      </c>
      <c r="AV1397" s="15" t="s">
        <v>146</v>
      </c>
      <c r="AW1397" s="15" t="s">
        <v>30</v>
      </c>
      <c r="AX1397" s="15" t="s">
        <v>81</v>
      </c>
      <c r="AY1397" s="272" t="s">
        <v>139</v>
      </c>
    </row>
    <row r="1398" s="2" customFormat="1" ht="24.15" customHeight="1">
      <c r="A1398" s="38"/>
      <c r="B1398" s="39"/>
      <c r="C1398" s="215" t="s">
        <v>1730</v>
      </c>
      <c r="D1398" s="215" t="s">
        <v>142</v>
      </c>
      <c r="E1398" s="216" t="s">
        <v>1731</v>
      </c>
      <c r="F1398" s="217" t="s">
        <v>1732</v>
      </c>
      <c r="G1398" s="218" t="s">
        <v>145</v>
      </c>
      <c r="H1398" s="219">
        <v>0.189</v>
      </c>
      <c r="I1398" s="220"/>
      <c r="J1398" s="221">
        <f>ROUND(I1398*H1398,2)</f>
        <v>0</v>
      </c>
      <c r="K1398" s="222"/>
      <c r="L1398" s="44"/>
      <c r="M1398" s="223" t="s">
        <v>1</v>
      </c>
      <c r="N1398" s="224" t="s">
        <v>39</v>
      </c>
      <c r="O1398" s="91"/>
      <c r="P1398" s="225">
        <f>O1398*H1398</f>
        <v>0</v>
      </c>
      <c r="Q1398" s="225">
        <v>0</v>
      </c>
      <c r="R1398" s="225">
        <f>Q1398*H1398</f>
        <v>0</v>
      </c>
      <c r="S1398" s="225">
        <v>0</v>
      </c>
      <c r="T1398" s="226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27" t="s">
        <v>256</v>
      </c>
      <c r="AT1398" s="227" t="s">
        <v>142</v>
      </c>
      <c r="AU1398" s="227" t="s">
        <v>147</v>
      </c>
      <c r="AY1398" s="17" t="s">
        <v>139</v>
      </c>
      <c r="BE1398" s="228">
        <f>IF(N1398="základní",J1398,0)</f>
        <v>0</v>
      </c>
      <c r="BF1398" s="228">
        <f>IF(N1398="snížená",J1398,0)</f>
        <v>0</v>
      </c>
      <c r="BG1398" s="228">
        <f>IF(N1398="zákl. přenesená",J1398,0)</f>
        <v>0</v>
      </c>
      <c r="BH1398" s="228">
        <f>IF(N1398="sníž. přenesená",J1398,0)</f>
        <v>0</v>
      </c>
      <c r="BI1398" s="228">
        <f>IF(N1398="nulová",J1398,0)</f>
        <v>0</v>
      </c>
      <c r="BJ1398" s="17" t="s">
        <v>147</v>
      </c>
      <c r="BK1398" s="228">
        <f>ROUND(I1398*H1398,2)</f>
        <v>0</v>
      </c>
      <c r="BL1398" s="17" t="s">
        <v>256</v>
      </c>
      <c r="BM1398" s="227" t="s">
        <v>1733</v>
      </c>
    </row>
    <row r="1399" s="2" customFormat="1" ht="33" customHeight="1">
      <c r="A1399" s="38"/>
      <c r="B1399" s="39"/>
      <c r="C1399" s="215" t="s">
        <v>1734</v>
      </c>
      <c r="D1399" s="215" t="s">
        <v>142</v>
      </c>
      <c r="E1399" s="216" t="s">
        <v>1735</v>
      </c>
      <c r="F1399" s="217" t="s">
        <v>1736</v>
      </c>
      <c r="G1399" s="218" t="s">
        <v>145</v>
      </c>
      <c r="H1399" s="219">
        <v>0.378</v>
      </c>
      <c r="I1399" s="220"/>
      <c r="J1399" s="221">
        <f>ROUND(I1399*H1399,2)</f>
        <v>0</v>
      </c>
      <c r="K1399" s="222"/>
      <c r="L1399" s="44"/>
      <c r="M1399" s="223" t="s">
        <v>1</v>
      </c>
      <c r="N1399" s="224" t="s">
        <v>39</v>
      </c>
      <c r="O1399" s="91"/>
      <c r="P1399" s="225">
        <f>O1399*H1399</f>
        <v>0</v>
      </c>
      <c r="Q1399" s="225">
        <v>0</v>
      </c>
      <c r="R1399" s="225">
        <f>Q1399*H1399</f>
        <v>0</v>
      </c>
      <c r="S1399" s="225">
        <v>0</v>
      </c>
      <c r="T1399" s="226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27" t="s">
        <v>256</v>
      </c>
      <c r="AT1399" s="227" t="s">
        <v>142</v>
      </c>
      <c r="AU1399" s="227" t="s">
        <v>147</v>
      </c>
      <c r="AY1399" s="17" t="s">
        <v>139</v>
      </c>
      <c r="BE1399" s="228">
        <f>IF(N1399="základní",J1399,0)</f>
        <v>0</v>
      </c>
      <c r="BF1399" s="228">
        <f>IF(N1399="snížená",J1399,0)</f>
        <v>0</v>
      </c>
      <c r="BG1399" s="228">
        <f>IF(N1399="zákl. přenesená",J1399,0)</f>
        <v>0</v>
      </c>
      <c r="BH1399" s="228">
        <f>IF(N1399="sníž. přenesená",J1399,0)</f>
        <v>0</v>
      </c>
      <c r="BI1399" s="228">
        <f>IF(N1399="nulová",J1399,0)</f>
        <v>0</v>
      </c>
      <c r="BJ1399" s="17" t="s">
        <v>147</v>
      </c>
      <c r="BK1399" s="228">
        <f>ROUND(I1399*H1399,2)</f>
        <v>0</v>
      </c>
      <c r="BL1399" s="17" t="s">
        <v>256</v>
      </c>
      <c r="BM1399" s="227" t="s">
        <v>1737</v>
      </c>
    </row>
    <row r="1400" s="14" customFormat="1">
      <c r="A1400" s="14"/>
      <c r="B1400" s="240"/>
      <c r="C1400" s="241"/>
      <c r="D1400" s="231" t="s">
        <v>149</v>
      </c>
      <c r="E1400" s="241"/>
      <c r="F1400" s="243" t="s">
        <v>1738</v>
      </c>
      <c r="G1400" s="241"/>
      <c r="H1400" s="244">
        <v>0.378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149</v>
      </c>
      <c r="AU1400" s="250" t="s">
        <v>147</v>
      </c>
      <c r="AV1400" s="14" t="s">
        <v>147</v>
      </c>
      <c r="AW1400" s="14" t="s">
        <v>4</v>
      </c>
      <c r="AX1400" s="14" t="s">
        <v>81</v>
      </c>
      <c r="AY1400" s="250" t="s">
        <v>139</v>
      </c>
    </row>
    <row r="1401" s="12" customFormat="1" ht="22.8" customHeight="1">
      <c r="A1401" s="12"/>
      <c r="B1401" s="199"/>
      <c r="C1401" s="200"/>
      <c r="D1401" s="201" t="s">
        <v>72</v>
      </c>
      <c r="E1401" s="213" t="s">
        <v>1739</v>
      </c>
      <c r="F1401" s="213" t="s">
        <v>1740</v>
      </c>
      <c r="G1401" s="200"/>
      <c r="H1401" s="200"/>
      <c r="I1401" s="203"/>
      <c r="J1401" s="214">
        <f>BK1401</f>
        <v>0</v>
      </c>
      <c r="K1401" s="200"/>
      <c r="L1401" s="205"/>
      <c r="M1401" s="206"/>
      <c r="N1401" s="207"/>
      <c r="O1401" s="207"/>
      <c r="P1401" s="208">
        <f>SUM(P1402:P1479)</f>
        <v>0</v>
      </c>
      <c r="Q1401" s="207"/>
      <c r="R1401" s="208">
        <f>SUM(R1402:R1479)</f>
        <v>0.79214708</v>
      </c>
      <c r="S1401" s="207"/>
      <c r="T1401" s="209">
        <f>SUM(T1402:T1479)</f>
        <v>0.0048450000000000003</v>
      </c>
      <c r="U1401" s="12"/>
      <c r="V1401" s="12"/>
      <c r="W1401" s="12"/>
      <c r="X1401" s="12"/>
      <c r="Y1401" s="12"/>
      <c r="Z1401" s="12"/>
      <c r="AA1401" s="12"/>
      <c r="AB1401" s="12"/>
      <c r="AC1401" s="12"/>
      <c r="AD1401" s="12"/>
      <c r="AE1401" s="12"/>
      <c r="AR1401" s="210" t="s">
        <v>147</v>
      </c>
      <c r="AT1401" s="211" t="s">
        <v>72</v>
      </c>
      <c r="AU1401" s="211" t="s">
        <v>81</v>
      </c>
      <c r="AY1401" s="210" t="s">
        <v>139</v>
      </c>
      <c r="BK1401" s="212">
        <f>SUM(BK1402:BK1479)</f>
        <v>0</v>
      </c>
    </row>
    <row r="1402" s="2" customFormat="1" ht="16.5" customHeight="1">
      <c r="A1402" s="38"/>
      <c r="B1402" s="39"/>
      <c r="C1402" s="215" t="s">
        <v>1741</v>
      </c>
      <c r="D1402" s="215" t="s">
        <v>142</v>
      </c>
      <c r="E1402" s="216" t="s">
        <v>1742</v>
      </c>
      <c r="F1402" s="217" t="s">
        <v>1743</v>
      </c>
      <c r="G1402" s="218" t="s">
        <v>166</v>
      </c>
      <c r="H1402" s="219">
        <v>22.715</v>
      </c>
      <c r="I1402" s="220"/>
      <c r="J1402" s="221">
        <f>ROUND(I1402*H1402,2)</f>
        <v>0</v>
      </c>
      <c r="K1402" s="222"/>
      <c r="L1402" s="44"/>
      <c r="M1402" s="223" t="s">
        <v>1</v>
      </c>
      <c r="N1402" s="224" t="s">
        <v>39</v>
      </c>
      <c r="O1402" s="91"/>
      <c r="P1402" s="225">
        <f>O1402*H1402</f>
        <v>0</v>
      </c>
      <c r="Q1402" s="225">
        <v>0</v>
      </c>
      <c r="R1402" s="225">
        <f>Q1402*H1402</f>
        <v>0</v>
      </c>
      <c r="S1402" s="225">
        <v>0</v>
      </c>
      <c r="T1402" s="226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7" t="s">
        <v>256</v>
      </c>
      <c r="AT1402" s="227" t="s">
        <v>142</v>
      </c>
      <c r="AU1402" s="227" t="s">
        <v>147</v>
      </c>
      <c r="AY1402" s="17" t="s">
        <v>139</v>
      </c>
      <c r="BE1402" s="228">
        <f>IF(N1402="základní",J1402,0)</f>
        <v>0</v>
      </c>
      <c r="BF1402" s="228">
        <f>IF(N1402="snížená",J1402,0)</f>
        <v>0</v>
      </c>
      <c r="BG1402" s="228">
        <f>IF(N1402="zákl. přenesená",J1402,0)</f>
        <v>0</v>
      </c>
      <c r="BH1402" s="228">
        <f>IF(N1402="sníž. přenesená",J1402,0)</f>
        <v>0</v>
      </c>
      <c r="BI1402" s="228">
        <f>IF(N1402="nulová",J1402,0)</f>
        <v>0</v>
      </c>
      <c r="BJ1402" s="17" t="s">
        <v>147</v>
      </c>
      <c r="BK1402" s="228">
        <f>ROUND(I1402*H1402,2)</f>
        <v>0</v>
      </c>
      <c r="BL1402" s="17" t="s">
        <v>256</v>
      </c>
      <c r="BM1402" s="227" t="s">
        <v>1744</v>
      </c>
    </row>
    <row r="1403" s="13" customFormat="1">
      <c r="A1403" s="13"/>
      <c r="B1403" s="229"/>
      <c r="C1403" s="230"/>
      <c r="D1403" s="231" t="s">
        <v>149</v>
      </c>
      <c r="E1403" s="232" t="s">
        <v>1</v>
      </c>
      <c r="F1403" s="233" t="s">
        <v>228</v>
      </c>
      <c r="G1403" s="230"/>
      <c r="H1403" s="232" t="s">
        <v>1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9" t="s">
        <v>149</v>
      </c>
      <c r="AU1403" s="239" t="s">
        <v>147</v>
      </c>
      <c r="AV1403" s="13" t="s">
        <v>81</v>
      </c>
      <c r="AW1403" s="13" t="s">
        <v>30</v>
      </c>
      <c r="AX1403" s="13" t="s">
        <v>73</v>
      </c>
      <c r="AY1403" s="239" t="s">
        <v>139</v>
      </c>
    </row>
    <row r="1404" s="14" customFormat="1">
      <c r="A1404" s="14"/>
      <c r="B1404" s="240"/>
      <c r="C1404" s="241"/>
      <c r="D1404" s="231" t="s">
        <v>149</v>
      </c>
      <c r="E1404" s="242" t="s">
        <v>1</v>
      </c>
      <c r="F1404" s="243" t="s">
        <v>212</v>
      </c>
      <c r="G1404" s="241"/>
      <c r="H1404" s="244">
        <v>16.954999999999998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149</v>
      </c>
      <c r="AU1404" s="250" t="s">
        <v>147</v>
      </c>
      <c r="AV1404" s="14" t="s">
        <v>147</v>
      </c>
      <c r="AW1404" s="14" t="s">
        <v>30</v>
      </c>
      <c r="AX1404" s="14" t="s">
        <v>73</v>
      </c>
      <c r="AY1404" s="250" t="s">
        <v>139</v>
      </c>
    </row>
    <row r="1405" s="13" customFormat="1">
      <c r="A1405" s="13"/>
      <c r="B1405" s="229"/>
      <c r="C1405" s="230"/>
      <c r="D1405" s="231" t="s">
        <v>149</v>
      </c>
      <c r="E1405" s="232" t="s">
        <v>1</v>
      </c>
      <c r="F1405" s="233" t="s">
        <v>230</v>
      </c>
      <c r="G1405" s="230"/>
      <c r="H1405" s="232" t="s">
        <v>1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149</v>
      </c>
      <c r="AU1405" s="239" t="s">
        <v>147</v>
      </c>
      <c r="AV1405" s="13" t="s">
        <v>81</v>
      </c>
      <c r="AW1405" s="13" t="s">
        <v>30</v>
      </c>
      <c r="AX1405" s="13" t="s">
        <v>73</v>
      </c>
      <c r="AY1405" s="239" t="s">
        <v>139</v>
      </c>
    </row>
    <row r="1406" s="14" customFormat="1">
      <c r="A1406" s="14"/>
      <c r="B1406" s="240"/>
      <c r="C1406" s="241"/>
      <c r="D1406" s="231" t="s">
        <v>149</v>
      </c>
      <c r="E1406" s="242" t="s">
        <v>1</v>
      </c>
      <c r="F1406" s="243" t="s">
        <v>214</v>
      </c>
      <c r="G1406" s="241"/>
      <c r="H1406" s="244">
        <v>5.7599999999999998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149</v>
      </c>
      <c r="AU1406" s="250" t="s">
        <v>147</v>
      </c>
      <c r="AV1406" s="14" t="s">
        <v>147</v>
      </c>
      <c r="AW1406" s="14" t="s">
        <v>30</v>
      </c>
      <c r="AX1406" s="14" t="s">
        <v>73</v>
      </c>
      <c r="AY1406" s="250" t="s">
        <v>139</v>
      </c>
    </row>
    <row r="1407" s="15" customFormat="1">
      <c r="A1407" s="15"/>
      <c r="B1407" s="262"/>
      <c r="C1407" s="263"/>
      <c r="D1407" s="231" t="s">
        <v>149</v>
      </c>
      <c r="E1407" s="264" t="s">
        <v>1</v>
      </c>
      <c r="F1407" s="265" t="s">
        <v>170</v>
      </c>
      <c r="G1407" s="263"/>
      <c r="H1407" s="266">
        <v>22.714999999999996</v>
      </c>
      <c r="I1407" s="267"/>
      <c r="J1407" s="263"/>
      <c r="K1407" s="263"/>
      <c r="L1407" s="268"/>
      <c r="M1407" s="269"/>
      <c r="N1407" s="270"/>
      <c r="O1407" s="270"/>
      <c r="P1407" s="270"/>
      <c r="Q1407" s="270"/>
      <c r="R1407" s="270"/>
      <c r="S1407" s="270"/>
      <c r="T1407" s="271"/>
      <c r="U1407" s="15"/>
      <c r="V1407" s="15"/>
      <c r="W1407" s="15"/>
      <c r="X1407" s="15"/>
      <c r="Y1407" s="15"/>
      <c r="Z1407" s="15"/>
      <c r="AA1407" s="15"/>
      <c r="AB1407" s="15"/>
      <c r="AC1407" s="15"/>
      <c r="AD1407" s="15"/>
      <c r="AE1407" s="15"/>
      <c r="AT1407" s="272" t="s">
        <v>149</v>
      </c>
      <c r="AU1407" s="272" t="s">
        <v>147</v>
      </c>
      <c r="AV1407" s="15" t="s">
        <v>146</v>
      </c>
      <c r="AW1407" s="15" t="s">
        <v>30</v>
      </c>
      <c r="AX1407" s="15" t="s">
        <v>81</v>
      </c>
      <c r="AY1407" s="272" t="s">
        <v>139</v>
      </c>
    </row>
    <row r="1408" s="2" customFormat="1" ht="16.5" customHeight="1">
      <c r="A1408" s="38"/>
      <c r="B1408" s="39"/>
      <c r="C1408" s="215" t="s">
        <v>1745</v>
      </c>
      <c r="D1408" s="215" t="s">
        <v>142</v>
      </c>
      <c r="E1408" s="216" t="s">
        <v>1746</v>
      </c>
      <c r="F1408" s="217" t="s">
        <v>1747</v>
      </c>
      <c r="G1408" s="218" t="s">
        <v>166</v>
      </c>
      <c r="H1408" s="219">
        <v>22.715</v>
      </c>
      <c r="I1408" s="220"/>
      <c r="J1408" s="221">
        <f>ROUND(I1408*H1408,2)</f>
        <v>0</v>
      </c>
      <c r="K1408" s="222"/>
      <c r="L1408" s="44"/>
      <c r="M1408" s="223" t="s">
        <v>1</v>
      </c>
      <c r="N1408" s="224" t="s">
        <v>39</v>
      </c>
      <c r="O1408" s="91"/>
      <c r="P1408" s="225">
        <f>O1408*H1408</f>
        <v>0</v>
      </c>
      <c r="Q1408" s="225">
        <v>0.00029999999999999997</v>
      </c>
      <c r="R1408" s="225">
        <f>Q1408*H1408</f>
        <v>0.0068144999999999994</v>
      </c>
      <c r="S1408" s="225">
        <v>0</v>
      </c>
      <c r="T1408" s="226">
        <f>S1408*H1408</f>
        <v>0</v>
      </c>
      <c r="U1408" s="38"/>
      <c r="V1408" s="38"/>
      <c r="W1408" s="38"/>
      <c r="X1408" s="38"/>
      <c r="Y1408" s="38"/>
      <c r="Z1408" s="38"/>
      <c r="AA1408" s="38"/>
      <c r="AB1408" s="38"/>
      <c r="AC1408" s="38"/>
      <c r="AD1408" s="38"/>
      <c r="AE1408" s="38"/>
      <c r="AR1408" s="227" t="s">
        <v>256</v>
      </c>
      <c r="AT1408" s="227" t="s">
        <v>142</v>
      </c>
      <c r="AU1408" s="227" t="s">
        <v>147</v>
      </c>
      <c r="AY1408" s="17" t="s">
        <v>139</v>
      </c>
      <c r="BE1408" s="228">
        <f>IF(N1408="základní",J1408,0)</f>
        <v>0</v>
      </c>
      <c r="BF1408" s="228">
        <f>IF(N1408="snížená",J1408,0)</f>
        <v>0</v>
      </c>
      <c r="BG1408" s="228">
        <f>IF(N1408="zákl. přenesená",J1408,0)</f>
        <v>0</v>
      </c>
      <c r="BH1408" s="228">
        <f>IF(N1408="sníž. přenesená",J1408,0)</f>
        <v>0</v>
      </c>
      <c r="BI1408" s="228">
        <f>IF(N1408="nulová",J1408,0)</f>
        <v>0</v>
      </c>
      <c r="BJ1408" s="17" t="s">
        <v>147</v>
      </c>
      <c r="BK1408" s="228">
        <f>ROUND(I1408*H1408,2)</f>
        <v>0</v>
      </c>
      <c r="BL1408" s="17" t="s">
        <v>256</v>
      </c>
      <c r="BM1408" s="227" t="s">
        <v>1748</v>
      </c>
    </row>
    <row r="1409" s="13" customFormat="1">
      <c r="A1409" s="13"/>
      <c r="B1409" s="229"/>
      <c r="C1409" s="230"/>
      <c r="D1409" s="231" t="s">
        <v>149</v>
      </c>
      <c r="E1409" s="232" t="s">
        <v>1</v>
      </c>
      <c r="F1409" s="233" t="s">
        <v>228</v>
      </c>
      <c r="G1409" s="230"/>
      <c r="H1409" s="232" t="s">
        <v>1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9" t="s">
        <v>149</v>
      </c>
      <c r="AU1409" s="239" t="s">
        <v>147</v>
      </c>
      <c r="AV1409" s="13" t="s">
        <v>81</v>
      </c>
      <c r="AW1409" s="13" t="s">
        <v>30</v>
      </c>
      <c r="AX1409" s="13" t="s">
        <v>73</v>
      </c>
      <c r="AY1409" s="239" t="s">
        <v>139</v>
      </c>
    </row>
    <row r="1410" s="14" customFormat="1">
      <c r="A1410" s="14"/>
      <c r="B1410" s="240"/>
      <c r="C1410" s="241"/>
      <c r="D1410" s="231" t="s">
        <v>149</v>
      </c>
      <c r="E1410" s="242" t="s">
        <v>1</v>
      </c>
      <c r="F1410" s="243" t="s">
        <v>212</v>
      </c>
      <c r="G1410" s="241"/>
      <c r="H1410" s="244">
        <v>16.954999999999998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149</v>
      </c>
      <c r="AU1410" s="250" t="s">
        <v>147</v>
      </c>
      <c r="AV1410" s="14" t="s">
        <v>147</v>
      </c>
      <c r="AW1410" s="14" t="s">
        <v>30</v>
      </c>
      <c r="AX1410" s="14" t="s">
        <v>73</v>
      </c>
      <c r="AY1410" s="250" t="s">
        <v>139</v>
      </c>
    </row>
    <row r="1411" s="13" customFormat="1">
      <c r="A1411" s="13"/>
      <c r="B1411" s="229"/>
      <c r="C1411" s="230"/>
      <c r="D1411" s="231" t="s">
        <v>149</v>
      </c>
      <c r="E1411" s="232" t="s">
        <v>1</v>
      </c>
      <c r="F1411" s="233" t="s">
        <v>230</v>
      </c>
      <c r="G1411" s="230"/>
      <c r="H1411" s="232" t="s">
        <v>1</v>
      </c>
      <c r="I1411" s="234"/>
      <c r="J1411" s="230"/>
      <c r="K1411" s="230"/>
      <c r="L1411" s="235"/>
      <c r="M1411" s="236"/>
      <c r="N1411" s="237"/>
      <c r="O1411" s="237"/>
      <c r="P1411" s="237"/>
      <c r="Q1411" s="237"/>
      <c r="R1411" s="237"/>
      <c r="S1411" s="237"/>
      <c r="T1411" s="238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39" t="s">
        <v>149</v>
      </c>
      <c r="AU1411" s="239" t="s">
        <v>147</v>
      </c>
      <c r="AV1411" s="13" t="s">
        <v>81</v>
      </c>
      <c r="AW1411" s="13" t="s">
        <v>30</v>
      </c>
      <c r="AX1411" s="13" t="s">
        <v>73</v>
      </c>
      <c r="AY1411" s="239" t="s">
        <v>139</v>
      </c>
    </row>
    <row r="1412" s="14" customFormat="1">
      <c r="A1412" s="14"/>
      <c r="B1412" s="240"/>
      <c r="C1412" s="241"/>
      <c r="D1412" s="231" t="s">
        <v>149</v>
      </c>
      <c r="E1412" s="242" t="s">
        <v>1</v>
      </c>
      <c r="F1412" s="243" t="s">
        <v>214</v>
      </c>
      <c r="G1412" s="241"/>
      <c r="H1412" s="244">
        <v>5.7599999999999998</v>
      </c>
      <c r="I1412" s="245"/>
      <c r="J1412" s="241"/>
      <c r="K1412" s="241"/>
      <c r="L1412" s="246"/>
      <c r="M1412" s="247"/>
      <c r="N1412" s="248"/>
      <c r="O1412" s="248"/>
      <c r="P1412" s="248"/>
      <c r="Q1412" s="248"/>
      <c r="R1412" s="248"/>
      <c r="S1412" s="248"/>
      <c r="T1412" s="249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0" t="s">
        <v>149</v>
      </c>
      <c r="AU1412" s="250" t="s">
        <v>147</v>
      </c>
      <c r="AV1412" s="14" t="s">
        <v>147</v>
      </c>
      <c r="AW1412" s="14" t="s">
        <v>30</v>
      </c>
      <c r="AX1412" s="14" t="s">
        <v>73</v>
      </c>
      <c r="AY1412" s="250" t="s">
        <v>139</v>
      </c>
    </row>
    <row r="1413" s="15" customFormat="1">
      <c r="A1413" s="15"/>
      <c r="B1413" s="262"/>
      <c r="C1413" s="263"/>
      <c r="D1413" s="231" t="s">
        <v>149</v>
      </c>
      <c r="E1413" s="264" t="s">
        <v>1</v>
      </c>
      <c r="F1413" s="265" t="s">
        <v>170</v>
      </c>
      <c r="G1413" s="263"/>
      <c r="H1413" s="266">
        <v>22.714999999999996</v>
      </c>
      <c r="I1413" s="267"/>
      <c r="J1413" s="263"/>
      <c r="K1413" s="263"/>
      <c r="L1413" s="268"/>
      <c r="M1413" s="269"/>
      <c r="N1413" s="270"/>
      <c r="O1413" s="270"/>
      <c r="P1413" s="270"/>
      <c r="Q1413" s="270"/>
      <c r="R1413" s="270"/>
      <c r="S1413" s="270"/>
      <c r="T1413" s="271"/>
      <c r="U1413" s="15"/>
      <c r="V1413" s="15"/>
      <c r="W1413" s="15"/>
      <c r="X1413" s="15"/>
      <c r="Y1413" s="15"/>
      <c r="Z1413" s="15"/>
      <c r="AA1413" s="15"/>
      <c r="AB1413" s="15"/>
      <c r="AC1413" s="15"/>
      <c r="AD1413" s="15"/>
      <c r="AE1413" s="15"/>
      <c r="AT1413" s="272" t="s">
        <v>149</v>
      </c>
      <c r="AU1413" s="272" t="s">
        <v>147</v>
      </c>
      <c r="AV1413" s="15" t="s">
        <v>146</v>
      </c>
      <c r="AW1413" s="15" t="s">
        <v>30</v>
      </c>
      <c r="AX1413" s="15" t="s">
        <v>81</v>
      </c>
      <c r="AY1413" s="272" t="s">
        <v>139</v>
      </c>
    </row>
    <row r="1414" s="2" customFormat="1" ht="24.15" customHeight="1">
      <c r="A1414" s="38"/>
      <c r="B1414" s="39"/>
      <c r="C1414" s="215" t="s">
        <v>1749</v>
      </c>
      <c r="D1414" s="215" t="s">
        <v>142</v>
      </c>
      <c r="E1414" s="216" t="s">
        <v>1750</v>
      </c>
      <c r="F1414" s="217" t="s">
        <v>1751</v>
      </c>
      <c r="G1414" s="218" t="s">
        <v>160</v>
      </c>
      <c r="H1414" s="219">
        <v>2</v>
      </c>
      <c r="I1414" s="220"/>
      <c r="J1414" s="221">
        <f>ROUND(I1414*H1414,2)</f>
        <v>0</v>
      </c>
      <c r="K1414" s="222"/>
      <c r="L1414" s="44"/>
      <c r="M1414" s="223" t="s">
        <v>1</v>
      </c>
      <c r="N1414" s="224" t="s">
        <v>39</v>
      </c>
      <c r="O1414" s="91"/>
      <c r="P1414" s="225">
        <f>O1414*H1414</f>
        <v>0</v>
      </c>
      <c r="Q1414" s="225">
        <v>0.00021000000000000001</v>
      </c>
      <c r="R1414" s="225">
        <f>Q1414*H1414</f>
        <v>0.00042000000000000002</v>
      </c>
      <c r="S1414" s="225">
        <v>0</v>
      </c>
      <c r="T1414" s="226">
        <f>S1414*H1414</f>
        <v>0</v>
      </c>
      <c r="U1414" s="38"/>
      <c r="V1414" s="38"/>
      <c r="W1414" s="38"/>
      <c r="X1414" s="38"/>
      <c r="Y1414" s="38"/>
      <c r="Z1414" s="38"/>
      <c r="AA1414" s="38"/>
      <c r="AB1414" s="38"/>
      <c r="AC1414" s="38"/>
      <c r="AD1414" s="38"/>
      <c r="AE1414" s="38"/>
      <c r="AR1414" s="227" t="s">
        <v>256</v>
      </c>
      <c r="AT1414" s="227" t="s">
        <v>142</v>
      </c>
      <c r="AU1414" s="227" t="s">
        <v>147</v>
      </c>
      <c r="AY1414" s="17" t="s">
        <v>139</v>
      </c>
      <c r="BE1414" s="228">
        <f>IF(N1414="základní",J1414,0)</f>
        <v>0</v>
      </c>
      <c r="BF1414" s="228">
        <f>IF(N1414="snížená",J1414,0)</f>
        <v>0</v>
      </c>
      <c r="BG1414" s="228">
        <f>IF(N1414="zákl. přenesená",J1414,0)</f>
        <v>0</v>
      </c>
      <c r="BH1414" s="228">
        <f>IF(N1414="sníž. přenesená",J1414,0)</f>
        <v>0</v>
      </c>
      <c r="BI1414" s="228">
        <f>IF(N1414="nulová",J1414,0)</f>
        <v>0</v>
      </c>
      <c r="BJ1414" s="17" t="s">
        <v>147</v>
      </c>
      <c r="BK1414" s="228">
        <f>ROUND(I1414*H1414,2)</f>
        <v>0</v>
      </c>
      <c r="BL1414" s="17" t="s">
        <v>256</v>
      </c>
      <c r="BM1414" s="227" t="s">
        <v>1752</v>
      </c>
    </row>
    <row r="1415" s="13" customFormat="1">
      <c r="A1415" s="13"/>
      <c r="B1415" s="229"/>
      <c r="C1415" s="230"/>
      <c r="D1415" s="231" t="s">
        <v>149</v>
      </c>
      <c r="E1415" s="232" t="s">
        <v>1</v>
      </c>
      <c r="F1415" s="233" t="s">
        <v>1753</v>
      </c>
      <c r="G1415" s="230"/>
      <c r="H1415" s="232" t="s">
        <v>1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9" t="s">
        <v>149</v>
      </c>
      <c r="AU1415" s="239" t="s">
        <v>147</v>
      </c>
      <c r="AV1415" s="13" t="s">
        <v>81</v>
      </c>
      <c r="AW1415" s="13" t="s">
        <v>30</v>
      </c>
      <c r="AX1415" s="13" t="s">
        <v>73</v>
      </c>
      <c r="AY1415" s="239" t="s">
        <v>139</v>
      </c>
    </row>
    <row r="1416" s="14" customFormat="1">
      <c r="A1416" s="14"/>
      <c r="B1416" s="240"/>
      <c r="C1416" s="241"/>
      <c r="D1416" s="231" t="s">
        <v>149</v>
      </c>
      <c r="E1416" s="242" t="s">
        <v>1</v>
      </c>
      <c r="F1416" s="243" t="s">
        <v>147</v>
      </c>
      <c r="G1416" s="241"/>
      <c r="H1416" s="244">
        <v>2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149</v>
      </c>
      <c r="AU1416" s="250" t="s">
        <v>147</v>
      </c>
      <c r="AV1416" s="14" t="s">
        <v>147</v>
      </c>
      <c r="AW1416" s="14" t="s">
        <v>30</v>
      </c>
      <c r="AX1416" s="14" t="s">
        <v>73</v>
      </c>
      <c r="AY1416" s="250" t="s">
        <v>139</v>
      </c>
    </row>
    <row r="1417" s="15" customFormat="1">
      <c r="A1417" s="15"/>
      <c r="B1417" s="262"/>
      <c r="C1417" s="263"/>
      <c r="D1417" s="231" t="s">
        <v>149</v>
      </c>
      <c r="E1417" s="264" t="s">
        <v>1</v>
      </c>
      <c r="F1417" s="265" t="s">
        <v>170</v>
      </c>
      <c r="G1417" s="263"/>
      <c r="H1417" s="266">
        <v>2</v>
      </c>
      <c r="I1417" s="267"/>
      <c r="J1417" s="263"/>
      <c r="K1417" s="263"/>
      <c r="L1417" s="268"/>
      <c r="M1417" s="269"/>
      <c r="N1417" s="270"/>
      <c r="O1417" s="270"/>
      <c r="P1417" s="270"/>
      <c r="Q1417" s="270"/>
      <c r="R1417" s="270"/>
      <c r="S1417" s="270"/>
      <c r="T1417" s="271"/>
      <c r="U1417" s="15"/>
      <c r="V1417" s="15"/>
      <c r="W1417" s="15"/>
      <c r="X1417" s="15"/>
      <c r="Y1417" s="15"/>
      <c r="Z1417" s="15"/>
      <c r="AA1417" s="15"/>
      <c r="AB1417" s="15"/>
      <c r="AC1417" s="15"/>
      <c r="AD1417" s="15"/>
      <c r="AE1417" s="15"/>
      <c r="AT1417" s="272" t="s">
        <v>149</v>
      </c>
      <c r="AU1417" s="272" t="s">
        <v>147</v>
      </c>
      <c r="AV1417" s="15" t="s">
        <v>146</v>
      </c>
      <c r="AW1417" s="15" t="s">
        <v>30</v>
      </c>
      <c r="AX1417" s="15" t="s">
        <v>81</v>
      </c>
      <c r="AY1417" s="272" t="s">
        <v>139</v>
      </c>
    </row>
    <row r="1418" s="2" customFormat="1" ht="33" customHeight="1">
      <c r="A1418" s="38"/>
      <c r="B1418" s="39"/>
      <c r="C1418" s="215" t="s">
        <v>1754</v>
      </c>
      <c r="D1418" s="215" t="s">
        <v>142</v>
      </c>
      <c r="E1418" s="216" t="s">
        <v>1755</v>
      </c>
      <c r="F1418" s="217" t="s">
        <v>1756</v>
      </c>
      <c r="G1418" s="218" t="s">
        <v>166</v>
      </c>
      <c r="H1418" s="219">
        <v>22.715</v>
      </c>
      <c r="I1418" s="220"/>
      <c r="J1418" s="221">
        <f>ROUND(I1418*H1418,2)</f>
        <v>0</v>
      </c>
      <c r="K1418" s="222"/>
      <c r="L1418" s="44"/>
      <c r="M1418" s="223" t="s">
        <v>1</v>
      </c>
      <c r="N1418" s="224" t="s">
        <v>39</v>
      </c>
      <c r="O1418" s="91"/>
      <c r="P1418" s="225">
        <f>O1418*H1418</f>
        <v>0</v>
      </c>
      <c r="Q1418" s="225">
        <v>0</v>
      </c>
      <c r="R1418" s="225">
        <f>Q1418*H1418</f>
        <v>0</v>
      </c>
      <c r="S1418" s="225">
        <v>0</v>
      </c>
      <c r="T1418" s="226">
        <f>S1418*H1418</f>
        <v>0</v>
      </c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  <c r="AE1418" s="38"/>
      <c r="AR1418" s="227" t="s">
        <v>256</v>
      </c>
      <c r="AT1418" s="227" t="s">
        <v>142</v>
      </c>
      <c r="AU1418" s="227" t="s">
        <v>147</v>
      </c>
      <c r="AY1418" s="17" t="s">
        <v>139</v>
      </c>
      <c r="BE1418" s="228">
        <f>IF(N1418="základní",J1418,0)</f>
        <v>0</v>
      </c>
      <c r="BF1418" s="228">
        <f>IF(N1418="snížená",J1418,0)</f>
        <v>0</v>
      </c>
      <c r="BG1418" s="228">
        <f>IF(N1418="zákl. přenesená",J1418,0)</f>
        <v>0</v>
      </c>
      <c r="BH1418" s="228">
        <f>IF(N1418="sníž. přenesená",J1418,0)</f>
        <v>0</v>
      </c>
      <c r="BI1418" s="228">
        <f>IF(N1418="nulová",J1418,0)</f>
        <v>0</v>
      </c>
      <c r="BJ1418" s="17" t="s">
        <v>147</v>
      </c>
      <c r="BK1418" s="228">
        <f>ROUND(I1418*H1418,2)</f>
        <v>0</v>
      </c>
      <c r="BL1418" s="17" t="s">
        <v>256</v>
      </c>
      <c r="BM1418" s="227" t="s">
        <v>1757</v>
      </c>
    </row>
    <row r="1419" s="13" customFormat="1">
      <c r="A1419" s="13"/>
      <c r="B1419" s="229"/>
      <c r="C1419" s="230"/>
      <c r="D1419" s="231" t="s">
        <v>149</v>
      </c>
      <c r="E1419" s="232" t="s">
        <v>1</v>
      </c>
      <c r="F1419" s="233" t="s">
        <v>228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149</v>
      </c>
      <c r="AU1419" s="239" t="s">
        <v>147</v>
      </c>
      <c r="AV1419" s="13" t="s">
        <v>81</v>
      </c>
      <c r="AW1419" s="13" t="s">
        <v>30</v>
      </c>
      <c r="AX1419" s="13" t="s">
        <v>73</v>
      </c>
      <c r="AY1419" s="239" t="s">
        <v>139</v>
      </c>
    </row>
    <row r="1420" s="14" customFormat="1">
      <c r="A1420" s="14"/>
      <c r="B1420" s="240"/>
      <c r="C1420" s="241"/>
      <c r="D1420" s="231" t="s">
        <v>149</v>
      </c>
      <c r="E1420" s="242" t="s">
        <v>1</v>
      </c>
      <c r="F1420" s="243" t="s">
        <v>212</v>
      </c>
      <c r="G1420" s="241"/>
      <c r="H1420" s="244">
        <v>16.954999999999998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149</v>
      </c>
      <c r="AU1420" s="250" t="s">
        <v>147</v>
      </c>
      <c r="AV1420" s="14" t="s">
        <v>147</v>
      </c>
      <c r="AW1420" s="14" t="s">
        <v>30</v>
      </c>
      <c r="AX1420" s="14" t="s">
        <v>73</v>
      </c>
      <c r="AY1420" s="250" t="s">
        <v>139</v>
      </c>
    </row>
    <row r="1421" s="13" customFormat="1">
      <c r="A1421" s="13"/>
      <c r="B1421" s="229"/>
      <c r="C1421" s="230"/>
      <c r="D1421" s="231" t="s">
        <v>149</v>
      </c>
      <c r="E1421" s="232" t="s">
        <v>1</v>
      </c>
      <c r="F1421" s="233" t="s">
        <v>230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149</v>
      </c>
      <c r="AU1421" s="239" t="s">
        <v>147</v>
      </c>
      <c r="AV1421" s="13" t="s">
        <v>81</v>
      </c>
      <c r="AW1421" s="13" t="s">
        <v>30</v>
      </c>
      <c r="AX1421" s="13" t="s">
        <v>73</v>
      </c>
      <c r="AY1421" s="239" t="s">
        <v>139</v>
      </c>
    </row>
    <row r="1422" s="14" customFormat="1">
      <c r="A1422" s="14"/>
      <c r="B1422" s="240"/>
      <c r="C1422" s="241"/>
      <c r="D1422" s="231" t="s">
        <v>149</v>
      </c>
      <c r="E1422" s="242" t="s">
        <v>1</v>
      </c>
      <c r="F1422" s="243" t="s">
        <v>214</v>
      </c>
      <c r="G1422" s="241"/>
      <c r="H1422" s="244">
        <v>5.7599999999999998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149</v>
      </c>
      <c r="AU1422" s="250" t="s">
        <v>147</v>
      </c>
      <c r="AV1422" s="14" t="s">
        <v>147</v>
      </c>
      <c r="AW1422" s="14" t="s">
        <v>30</v>
      </c>
      <c r="AX1422" s="14" t="s">
        <v>73</v>
      </c>
      <c r="AY1422" s="250" t="s">
        <v>139</v>
      </c>
    </row>
    <row r="1423" s="15" customFormat="1">
      <c r="A1423" s="15"/>
      <c r="B1423" s="262"/>
      <c r="C1423" s="263"/>
      <c r="D1423" s="231" t="s">
        <v>149</v>
      </c>
      <c r="E1423" s="264" t="s">
        <v>1</v>
      </c>
      <c r="F1423" s="265" t="s">
        <v>170</v>
      </c>
      <c r="G1423" s="263"/>
      <c r="H1423" s="266">
        <v>22.714999999999996</v>
      </c>
      <c r="I1423" s="267"/>
      <c r="J1423" s="263"/>
      <c r="K1423" s="263"/>
      <c r="L1423" s="268"/>
      <c r="M1423" s="269"/>
      <c r="N1423" s="270"/>
      <c r="O1423" s="270"/>
      <c r="P1423" s="270"/>
      <c r="Q1423" s="270"/>
      <c r="R1423" s="270"/>
      <c r="S1423" s="270"/>
      <c r="T1423" s="271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72" t="s">
        <v>149</v>
      </c>
      <c r="AU1423" s="272" t="s">
        <v>147</v>
      </c>
      <c r="AV1423" s="15" t="s">
        <v>146</v>
      </c>
      <c r="AW1423" s="15" t="s">
        <v>30</v>
      </c>
      <c r="AX1423" s="15" t="s">
        <v>81</v>
      </c>
      <c r="AY1423" s="272" t="s">
        <v>139</v>
      </c>
    </row>
    <row r="1424" s="2" customFormat="1" ht="37.8" customHeight="1">
      <c r="A1424" s="38"/>
      <c r="B1424" s="39"/>
      <c r="C1424" s="215" t="s">
        <v>1758</v>
      </c>
      <c r="D1424" s="215" t="s">
        <v>142</v>
      </c>
      <c r="E1424" s="216" t="s">
        <v>1759</v>
      </c>
      <c r="F1424" s="217" t="s">
        <v>1760</v>
      </c>
      <c r="G1424" s="218" t="s">
        <v>166</v>
      </c>
      <c r="H1424" s="219">
        <v>22.715</v>
      </c>
      <c r="I1424" s="220"/>
      <c r="J1424" s="221">
        <f>ROUND(I1424*H1424,2)</f>
        <v>0</v>
      </c>
      <c r="K1424" s="222"/>
      <c r="L1424" s="44"/>
      <c r="M1424" s="223" t="s">
        <v>1</v>
      </c>
      <c r="N1424" s="224" t="s">
        <v>39</v>
      </c>
      <c r="O1424" s="91"/>
      <c r="P1424" s="225">
        <f>O1424*H1424</f>
        <v>0</v>
      </c>
      <c r="Q1424" s="225">
        <v>0.0090900000000000009</v>
      </c>
      <c r="R1424" s="225">
        <f>Q1424*H1424</f>
        <v>0.20647935000000001</v>
      </c>
      <c r="S1424" s="225">
        <v>0</v>
      </c>
      <c r="T1424" s="226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27" t="s">
        <v>256</v>
      </c>
      <c r="AT1424" s="227" t="s">
        <v>142</v>
      </c>
      <c r="AU1424" s="227" t="s">
        <v>147</v>
      </c>
      <c r="AY1424" s="17" t="s">
        <v>139</v>
      </c>
      <c r="BE1424" s="228">
        <f>IF(N1424="základní",J1424,0)</f>
        <v>0</v>
      </c>
      <c r="BF1424" s="228">
        <f>IF(N1424="snížená",J1424,0)</f>
        <v>0</v>
      </c>
      <c r="BG1424" s="228">
        <f>IF(N1424="zákl. přenesená",J1424,0)</f>
        <v>0</v>
      </c>
      <c r="BH1424" s="228">
        <f>IF(N1424="sníž. přenesená",J1424,0)</f>
        <v>0</v>
      </c>
      <c r="BI1424" s="228">
        <f>IF(N1424="nulová",J1424,0)</f>
        <v>0</v>
      </c>
      <c r="BJ1424" s="17" t="s">
        <v>147</v>
      </c>
      <c r="BK1424" s="228">
        <f>ROUND(I1424*H1424,2)</f>
        <v>0</v>
      </c>
      <c r="BL1424" s="17" t="s">
        <v>256</v>
      </c>
      <c r="BM1424" s="227" t="s">
        <v>1761</v>
      </c>
    </row>
    <row r="1425" s="13" customFormat="1">
      <c r="A1425" s="13"/>
      <c r="B1425" s="229"/>
      <c r="C1425" s="230"/>
      <c r="D1425" s="231" t="s">
        <v>149</v>
      </c>
      <c r="E1425" s="232" t="s">
        <v>1</v>
      </c>
      <c r="F1425" s="233" t="s">
        <v>228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149</v>
      </c>
      <c r="AU1425" s="239" t="s">
        <v>147</v>
      </c>
      <c r="AV1425" s="13" t="s">
        <v>81</v>
      </c>
      <c r="AW1425" s="13" t="s">
        <v>30</v>
      </c>
      <c r="AX1425" s="13" t="s">
        <v>73</v>
      </c>
      <c r="AY1425" s="239" t="s">
        <v>139</v>
      </c>
    </row>
    <row r="1426" s="14" customFormat="1">
      <c r="A1426" s="14"/>
      <c r="B1426" s="240"/>
      <c r="C1426" s="241"/>
      <c r="D1426" s="231" t="s">
        <v>149</v>
      </c>
      <c r="E1426" s="242" t="s">
        <v>1</v>
      </c>
      <c r="F1426" s="243" t="s">
        <v>212</v>
      </c>
      <c r="G1426" s="241"/>
      <c r="H1426" s="244">
        <v>16.954999999999998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149</v>
      </c>
      <c r="AU1426" s="250" t="s">
        <v>147</v>
      </c>
      <c r="AV1426" s="14" t="s">
        <v>147</v>
      </c>
      <c r="AW1426" s="14" t="s">
        <v>30</v>
      </c>
      <c r="AX1426" s="14" t="s">
        <v>73</v>
      </c>
      <c r="AY1426" s="250" t="s">
        <v>139</v>
      </c>
    </row>
    <row r="1427" s="13" customFormat="1">
      <c r="A1427" s="13"/>
      <c r="B1427" s="229"/>
      <c r="C1427" s="230"/>
      <c r="D1427" s="231" t="s">
        <v>149</v>
      </c>
      <c r="E1427" s="232" t="s">
        <v>1</v>
      </c>
      <c r="F1427" s="233" t="s">
        <v>230</v>
      </c>
      <c r="G1427" s="230"/>
      <c r="H1427" s="232" t="s">
        <v>1</v>
      </c>
      <c r="I1427" s="234"/>
      <c r="J1427" s="230"/>
      <c r="K1427" s="230"/>
      <c r="L1427" s="235"/>
      <c r="M1427" s="236"/>
      <c r="N1427" s="237"/>
      <c r="O1427" s="237"/>
      <c r="P1427" s="237"/>
      <c r="Q1427" s="237"/>
      <c r="R1427" s="237"/>
      <c r="S1427" s="237"/>
      <c r="T1427" s="238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39" t="s">
        <v>149</v>
      </c>
      <c r="AU1427" s="239" t="s">
        <v>147</v>
      </c>
      <c r="AV1427" s="13" t="s">
        <v>81</v>
      </c>
      <c r="AW1427" s="13" t="s">
        <v>30</v>
      </c>
      <c r="AX1427" s="13" t="s">
        <v>73</v>
      </c>
      <c r="AY1427" s="239" t="s">
        <v>139</v>
      </c>
    </row>
    <row r="1428" s="14" customFormat="1">
      <c r="A1428" s="14"/>
      <c r="B1428" s="240"/>
      <c r="C1428" s="241"/>
      <c r="D1428" s="231" t="s">
        <v>149</v>
      </c>
      <c r="E1428" s="242" t="s">
        <v>1</v>
      </c>
      <c r="F1428" s="243" t="s">
        <v>214</v>
      </c>
      <c r="G1428" s="241"/>
      <c r="H1428" s="244">
        <v>5.7599999999999998</v>
      </c>
      <c r="I1428" s="245"/>
      <c r="J1428" s="241"/>
      <c r="K1428" s="241"/>
      <c r="L1428" s="246"/>
      <c r="M1428" s="247"/>
      <c r="N1428" s="248"/>
      <c r="O1428" s="248"/>
      <c r="P1428" s="248"/>
      <c r="Q1428" s="248"/>
      <c r="R1428" s="248"/>
      <c r="S1428" s="248"/>
      <c r="T1428" s="249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0" t="s">
        <v>149</v>
      </c>
      <c r="AU1428" s="250" t="s">
        <v>147</v>
      </c>
      <c r="AV1428" s="14" t="s">
        <v>147</v>
      </c>
      <c r="AW1428" s="14" t="s">
        <v>30</v>
      </c>
      <c r="AX1428" s="14" t="s">
        <v>73</v>
      </c>
      <c r="AY1428" s="250" t="s">
        <v>139</v>
      </c>
    </row>
    <row r="1429" s="15" customFormat="1">
      <c r="A1429" s="15"/>
      <c r="B1429" s="262"/>
      <c r="C1429" s="263"/>
      <c r="D1429" s="231" t="s">
        <v>149</v>
      </c>
      <c r="E1429" s="264" t="s">
        <v>1</v>
      </c>
      <c r="F1429" s="265" t="s">
        <v>170</v>
      </c>
      <c r="G1429" s="263"/>
      <c r="H1429" s="266">
        <v>22.714999999999996</v>
      </c>
      <c r="I1429" s="267"/>
      <c r="J1429" s="263"/>
      <c r="K1429" s="263"/>
      <c r="L1429" s="268"/>
      <c r="M1429" s="269"/>
      <c r="N1429" s="270"/>
      <c r="O1429" s="270"/>
      <c r="P1429" s="270"/>
      <c r="Q1429" s="270"/>
      <c r="R1429" s="270"/>
      <c r="S1429" s="270"/>
      <c r="T1429" s="271"/>
      <c r="U1429" s="15"/>
      <c r="V1429" s="15"/>
      <c r="W1429" s="15"/>
      <c r="X1429" s="15"/>
      <c r="Y1429" s="15"/>
      <c r="Z1429" s="15"/>
      <c r="AA1429" s="15"/>
      <c r="AB1429" s="15"/>
      <c r="AC1429" s="15"/>
      <c r="AD1429" s="15"/>
      <c r="AE1429" s="15"/>
      <c r="AT1429" s="272" t="s">
        <v>149</v>
      </c>
      <c r="AU1429" s="272" t="s">
        <v>147</v>
      </c>
      <c r="AV1429" s="15" t="s">
        <v>146</v>
      </c>
      <c r="AW1429" s="15" t="s">
        <v>30</v>
      </c>
      <c r="AX1429" s="15" t="s">
        <v>81</v>
      </c>
      <c r="AY1429" s="272" t="s">
        <v>139</v>
      </c>
    </row>
    <row r="1430" s="2" customFormat="1" ht="24.15" customHeight="1">
      <c r="A1430" s="38"/>
      <c r="B1430" s="39"/>
      <c r="C1430" s="251" t="s">
        <v>1762</v>
      </c>
      <c r="D1430" s="251" t="s">
        <v>152</v>
      </c>
      <c r="E1430" s="252" t="s">
        <v>1585</v>
      </c>
      <c r="F1430" s="253" t="s">
        <v>1586</v>
      </c>
      <c r="G1430" s="254" t="s">
        <v>166</v>
      </c>
      <c r="H1430" s="255">
        <v>23.715</v>
      </c>
      <c r="I1430" s="256"/>
      <c r="J1430" s="257">
        <f>ROUND(I1430*H1430,2)</f>
        <v>0</v>
      </c>
      <c r="K1430" s="258"/>
      <c r="L1430" s="259"/>
      <c r="M1430" s="260" t="s">
        <v>1</v>
      </c>
      <c r="N1430" s="261" t="s">
        <v>39</v>
      </c>
      <c r="O1430" s="91"/>
      <c r="P1430" s="225">
        <f>O1430*H1430</f>
        <v>0</v>
      </c>
      <c r="Q1430" s="225">
        <v>0.023699999999999999</v>
      </c>
      <c r="R1430" s="225">
        <f>Q1430*H1430</f>
        <v>0.56204549999999998</v>
      </c>
      <c r="S1430" s="225">
        <v>0</v>
      </c>
      <c r="T1430" s="226">
        <f>S1430*H1430</f>
        <v>0</v>
      </c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  <c r="AE1430" s="38"/>
      <c r="AR1430" s="227" t="s">
        <v>333</v>
      </c>
      <c r="AT1430" s="227" t="s">
        <v>152</v>
      </c>
      <c r="AU1430" s="227" t="s">
        <v>147</v>
      </c>
      <c r="AY1430" s="17" t="s">
        <v>139</v>
      </c>
      <c r="BE1430" s="228">
        <f>IF(N1430="základní",J1430,0)</f>
        <v>0</v>
      </c>
      <c r="BF1430" s="228">
        <f>IF(N1430="snížená",J1430,0)</f>
        <v>0</v>
      </c>
      <c r="BG1430" s="228">
        <f>IF(N1430="zákl. přenesená",J1430,0)</f>
        <v>0</v>
      </c>
      <c r="BH1430" s="228">
        <f>IF(N1430="sníž. přenesená",J1430,0)</f>
        <v>0</v>
      </c>
      <c r="BI1430" s="228">
        <f>IF(N1430="nulová",J1430,0)</f>
        <v>0</v>
      </c>
      <c r="BJ1430" s="17" t="s">
        <v>147</v>
      </c>
      <c r="BK1430" s="228">
        <f>ROUND(I1430*H1430,2)</f>
        <v>0</v>
      </c>
      <c r="BL1430" s="17" t="s">
        <v>256</v>
      </c>
      <c r="BM1430" s="227" t="s">
        <v>1763</v>
      </c>
    </row>
    <row r="1431" s="14" customFormat="1">
      <c r="A1431" s="14"/>
      <c r="B1431" s="240"/>
      <c r="C1431" s="241"/>
      <c r="D1431" s="231" t="s">
        <v>149</v>
      </c>
      <c r="E1431" s="242" t="s">
        <v>1</v>
      </c>
      <c r="F1431" s="243" t="s">
        <v>1764</v>
      </c>
      <c r="G1431" s="241"/>
      <c r="H1431" s="244">
        <v>22.715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149</v>
      </c>
      <c r="AU1431" s="250" t="s">
        <v>147</v>
      </c>
      <c r="AV1431" s="14" t="s">
        <v>147</v>
      </c>
      <c r="AW1431" s="14" t="s">
        <v>30</v>
      </c>
      <c r="AX1431" s="14" t="s">
        <v>73</v>
      </c>
      <c r="AY1431" s="250" t="s">
        <v>139</v>
      </c>
    </row>
    <row r="1432" s="13" customFormat="1">
      <c r="A1432" s="13"/>
      <c r="B1432" s="229"/>
      <c r="C1432" s="230"/>
      <c r="D1432" s="231" t="s">
        <v>149</v>
      </c>
      <c r="E1432" s="232" t="s">
        <v>1</v>
      </c>
      <c r="F1432" s="233" t="s">
        <v>1765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149</v>
      </c>
      <c r="AU1432" s="239" t="s">
        <v>147</v>
      </c>
      <c r="AV1432" s="13" t="s">
        <v>81</v>
      </c>
      <c r="AW1432" s="13" t="s">
        <v>30</v>
      </c>
      <c r="AX1432" s="13" t="s">
        <v>73</v>
      </c>
      <c r="AY1432" s="239" t="s">
        <v>139</v>
      </c>
    </row>
    <row r="1433" s="14" customFormat="1">
      <c r="A1433" s="14"/>
      <c r="B1433" s="240"/>
      <c r="C1433" s="241"/>
      <c r="D1433" s="231" t="s">
        <v>149</v>
      </c>
      <c r="E1433" s="242" t="s">
        <v>1</v>
      </c>
      <c r="F1433" s="243" t="s">
        <v>81</v>
      </c>
      <c r="G1433" s="241"/>
      <c r="H1433" s="244">
        <v>1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149</v>
      </c>
      <c r="AU1433" s="250" t="s">
        <v>147</v>
      </c>
      <c r="AV1433" s="14" t="s">
        <v>147</v>
      </c>
      <c r="AW1433" s="14" t="s">
        <v>30</v>
      </c>
      <c r="AX1433" s="14" t="s">
        <v>73</v>
      </c>
      <c r="AY1433" s="250" t="s">
        <v>139</v>
      </c>
    </row>
    <row r="1434" s="15" customFormat="1">
      <c r="A1434" s="15"/>
      <c r="B1434" s="262"/>
      <c r="C1434" s="263"/>
      <c r="D1434" s="231" t="s">
        <v>149</v>
      </c>
      <c r="E1434" s="264" t="s">
        <v>1</v>
      </c>
      <c r="F1434" s="265" t="s">
        <v>170</v>
      </c>
      <c r="G1434" s="263"/>
      <c r="H1434" s="266">
        <v>23.715</v>
      </c>
      <c r="I1434" s="267"/>
      <c r="J1434" s="263"/>
      <c r="K1434" s="263"/>
      <c r="L1434" s="268"/>
      <c r="M1434" s="269"/>
      <c r="N1434" s="270"/>
      <c r="O1434" s="270"/>
      <c r="P1434" s="270"/>
      <c r="Q1434" s="270"/>
      <c r="R1434" s="270"/>
      <c r="S1434" s="270"/>
      <c r="T1434" s="271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72" t="s">
        <v>149</v>
      </c>
      <c r="AU1434" s="272" t="s">
        <v>147</v>
      </c>
      <c r="AV1434" s="15" t="s">
        <v>146</v>
      </c>
      <c r="AW1434" s="15" t="s">
        <v>30</v>
      </c>
      <c r="AX1434" s="15" t="s">
        <v>81</v>
      </c>
      <c r="AY1434" s="272" t="s">
        <v>139</v>
      </c>
    </row>
    <row r="1435" s="2" customFormat="1" ht="24.15" customHeight="1">
      <c r="A1435" s="38"/>
      <c r="B1435" s="39"/>
      <c r="C1435" s="215" t="s">
        <v>1766</v>
      </c>
      <c r="D1435" s="215" t="s">
        <v>142</v>
      </c>
      <c r="E1435" s="216" t="s">
        <v>1767</v>
      </c>
      <c r="F1435" s="217" t="s">
        <v>1768</v>
      </c>
      <c r="G1435" s="218" t="s">
        <v>166</v>
      </c>
      <c r="H1435" s="219">
        <v>0.75</v>
      </c>
      <c r="I1435" s="220"/>
      <c r="J1435" s="221">
        <f>ROUND(I1435*H1435,2)</f>
        <v>0</v>
      </c>
      <c r="K1435" s="222"/>
      <c r="L1435" s="44"/>
      <c r="M1435" s="223" t="s">
        <v>1</v>
      </c>
      <c r="N1435" s="224" t="s">
        <v>39</v>
      </c>
      <c r="O1435" s="91"/>
      <c r="P1435" s="225">
        <f>O1435*H1435</f>
        <v>0</v>
      </c>
      <c r="Q1435" s="225">
        <v>0.00149</v>
      </c>
      <c r="R1435" s="225">
        <f>Q1435*H1435</f>
        <v>0.0011175</v>
      </c>
      <c r="S1435" s="225">
        <v>0</v>
      </c>
      <c r="T1435" s="226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27" t="s">
        <v>256</v>
      </c>
      <c r="AT1435" s="227" t="s">
        <v>142</v>
      </c>
      <c r="AU1435" s="227" t="s">
        <v>147</v>
      </c>
      <c r="AY1435" s="17" t="s">
        <v>139</v>
      </c>
      <c r="BE1435" s="228">
        <f>IF(N1435="základní",J1435,0)</f>
        <v>0</v>
      </c>
      <c r="BF1435" s="228">
        <f>IF(N1435="snížená",J1435,0)</f>
        <v>0</v>
      </c>
      <c r="BG1435" s="228">
        <f>IF(N1435="zákl. přenesená",J1435,0)</f>
        <v>0</v>
      </c>
      <c r="BH1435" s="228">
        <f>IF(N1435="sníž. přenesená",J1435,0)</f>
        <v>0</v>
      </c>
      <c r="BI1435" s="228">
        <f>IF(N1435="nulová",J1435,0)</f>
        <v>0</v>
      </c>
      <c r="BJ1435" s="17" t="s">
        <v>147</v>
      </c>
      <c r="BK1435" s="228">
        <f>ROUND(I1435*H1435,2)</f>
        <v>0</v>
      </c>
      <c r="BL1435" s="17" t="s">
        <v>256</v>
      </c>
      <c r="BM1435" s="227" t="s">
        <v>1769</v>
      </c>
    </row>
    <row r="1436" s="2" customFormat="1" ht="24.15" customHeight="1">
      <c r="A1436" s="38"/>
      <c r="B1436" s="39"/>
      <c r="C1436" s="251" t="s">
        <v>1770</v>
      </c>
      <c r="D1436" s="251" t="s">
        <v>152</v>
      </c>
      <c r="E1436" s="252" t="s">
        <v>1771</v>
      </c>
      <c r="F1436" s="253" t="s">
        <v>1772</v>
      </c>
      <c r="G1436" s="254" t="s">
        <v>166</v>
      </c>
      <c r="H1436" s="255">
        <v>0.82499999999999996</v>
      </c>
      <c r="I1436" s="256"/>
      <c r="J1436" s="257">
        <f>ROUND(I1436*H1436,2)</f>
        <v>0</v>
      </c>
      <c r="K1436" s="258"/>
      <c r="L1436" s="259"/>
      <c r="M1436" s="260" t="s">
        <v>1</v>
      </c>
      <c r="N1436" s="261" t="s">
        <v>39</v>
      </c>
      <c r="O1436" s="91"/>
      <c r="P1436" s="225">
        <f>O1436*H1436</f>
        <v>0</v>
      </c>
      <c r="Q1436" s="225">
        <v>0.012</v>
      </c>
      <c r="R1436" s="225">
        <f>Q1436*H1436</f>
        <v>0.0098999999999999991</v>
      </c>
      <c r="S1436" s="225">
        <v>0</v>
      </c>
      <c r="T1436" s="226">
        <f>S1436*H1436</f>
        <v>0</v>
      </c>
      <c r="U1436" s="38"/>
      <c r="V1436" s="38"/>
      <c r="W1436" s="38"/>
      <c r="X1436" s="38"/>
      <c r="Y1436" s="38"/>
      <c r="Z1436" s="38"/>
      <c r="AA1436" s="38"/>
      <c r="AB1436" s="38"/>
      <c r="AC1436" s="38"/>
      <c r="AD1436" s="38"/>
      <c r="AE1436" s="38"/>
      <c r="AR1436" s="227" t="s">
        <v>333</v>
      </c>
      <c r="AT1436" s="227" t="s">
        <v>152</v>
      </c>
      <c r="AU1436" s="227" t="s">
        <v>147</v>
      </c>
      <c r="AY1436" s="17" t="s">
        <v>139</v>
      </c>
      <c r="BE1436" s="228">
        <f>IF(N1436="základní",J1436,0)</f>
        <v>0</v>
      </c>
      <c r="BF1436" s="228">
        <f>IF(N1436="snížená",J1436,0)</f>
        <v>0</v>
      </c>
      <c r="BG1436" s="228">
        <f>IF(N1436="zákl. přenesená",J1436,0)</f>
        <v>0</v>
      </c>
      <c r="BH1436" s="228">
        <f>IF(N1436="sníž. přenesená",J1436,0)</f>
        <v>0</v>
      </c>
      <c r="BI1436" s="228">
        <f>IF(N1436="nulová",J1436,0)</f>
        <v>0</v>
      </c>
      <c r="BJ1436" s="17" t="s">
        <v>147</v>
      </c>
      <c r="BK1436" s="228">
        <f>ROUND(I1436*H1436,2)</f>
        <v>0</v>
      </c>
      <c r="BL1436" s="17" t="s">
        <v>256</v>
      </c>
      <c r="BM1436" s="227" t="s">
        <v>1773</v>
      </c>
    </row>
    <row r="1437" s="13" customFormat="1">
      <c r="A1437" s="13"/>
      <c r="B1437" s="229"/>
      <c r="C1437" s="230"/>
      <c r="D1437" s="231" t="s">
        <v>149</v>
      </c>
      <c r="E1437" s="232" t="s">
        <v>1</v>
      </c>
      <c r="F1437" s="233" t="s">
        <v>1774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149</v>
      </c>
      <c r="AU1437" s="239" t="s">
        <v>147</v>
      </c>
      <c r="AV1437" s="13" t="s">
        <v>81</v>
      </c>
      <c r="AW1437" s="13" t="s">
        <v>30</v>
      </c>
      <c r="AX1437" s="13" t="s">
        <v>73</v>
      </c>
      <c r="AY1437" s="239" t="s">
        <v>139</v>
      </c>
    </row>
    <row r="1438" s="14" customFormat="1">
      <c r="A1438" s="14"/>
      <c r="B1438" s="240"/>
      <c r="C1438" s="241"/>
      <c r="D1438" s="231" t="s">
        <v>149</v>
      </c>
      <c r="E1438" s="242" t="s">
        <v>1</v>
      </c>
      <c r="F1438" s="243" t="s">
        <v>1775</v>
      </c>
      <c r="G1438" s="241"/>
      <c r="H1438" s="244">
        <v>0.75</v>
      </c>
      <c r="I1438" s="245"/>
      <c r="J1438" s="241"/>
      <c r="K1438" s="241"/>
      <c r="L1438" s="246"/>
      <c r="M1438" s="247"/>
      <c r="N1438" s="248"/>
      <c r="O1438" s="248"/>
      <c r="P1438" s="248"/>
      <c r="Q1438" s="248"/>
      <c r="R1438" s="248"/>
      <c r="S1438" s="248"/>
      <c r="T1438" s="249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0" t="s">
        <v>149</v>
      </c>
      <c r="AU1438" s="250" t="s">
        <v>147</v>
      </c>
      <c r="AV1438" s="14" t="s">
        <v>147</v>
      </c>
      <c r="AW1438" s="14" t="s">
        <v>30</v>
      </c>
      <c r="AX1438" s="14" t="s">
        <v>81</v>
      </c>
      <c r="AY1438" s="250" t="s">
        <v>139</v>
      </c>
    </row>
    <row r="1439" s="14" customFormat="1">
      <c r="A1439" s="14"/>
      <c r="B1439" s="240"/>
      <c r="C1439" s="241"/>
      <c r="D1439" s="231" t="s">
        <v>149</v>
      </c>
      <c r="E1439" s="241"/>
      <c r="F1439" s="243" t="s">
        <v>1776</v>
      </c>
      <c r="G1439" s="241"/>
      <c r="H1439" s="244">
        <v>0.82499999999999996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149</v>
      </c>
      <c r="AU1439" s="250" t="s">
        <v>147</v>
      </c>
      <c r="AV1439" s="14" t="s">
        <v>147</v>
      </c>
      <c r="AW1439" s="14" t="s">
        <v>4</v>
      </c>
      <c r="AX1439" s="14" t="s">
        <v>81</v>
      </c>
      <c r="AY1439" s="250" t="s">
        <v>139</v>
      </c>
    </row>
    <row r="1440" s="2" customFormat="1" ht="24.15" customHeight="1">
      <c r="A1440" s="38"/>
      <c r="B1440" s="39"/>
      <c r="C1440" s="215" t="s">
        <v>1777</v>
      </c>
      <c r="D1440" s="215" t="s">
        <v>142</v>
      </c>
      <c r="E1440" s="216" t="s">
        <v>1778</v>
      </c>
      <c r="F1440" s="217" t="s">
        <v>1779</v>
      </c>
      <c r="G1440" s="218" t="s">
        <v>160</v>
      </c>
      <c r="H1440" s="219">
        <v>2</v>
      </c>
      <c r="I1440" s="220"/>
      <c r="J1440" s="221">
        <f>ROUND(I1440*H1440,2)</f>
        <v>0</v>
      </c>
      <c r="K1440" s="222"/>
      <c r="L1440" s="44"/>
      <c r="M1440" s="223" t="s">
        <v>1</v>
      </c>
      <c r="N1440" s="224" t="s">
        <v>39</v>
      </c>
      <c r="O1440" s="91"/>
      <c r="P1440" s="225">
        <f>O1440*H1440</f>
        <v>0</v>
      </c>
      <c r="Q1440" s="225">
        <v>0</v>
      </c>
      <c r="R1440" s="225">
        <f>Q1440*H1440</f>
        <v>0</v>
      </c>
      <c r="S1440" s="225">
        <v>0.00036000000000000002</v>
      </c>
      <c r="T1440" s="226">
        <f>S1440*H1440</f>
        <v>0.00072000000000000005</v>
      </c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R1440" s="227" t="s">
        <v>256</v>
      </c>
      <c r="AT1440" s="227" t="s">
        <v>142</v>
      </c>
      <c r="AU1440" s="227" t="s">
        <v>147</v>
      </c>
      <c r="AY1440" s="17" t="s">
        <v>139</v>
      </c>
      <c r="BE1440" s="228">
        <f>IF(N1440="základní",J1440,0)</f>
        <v>0</v>
      </c>
      <c r="BF1440" s="228">
        <f>IF(N1440="snížená",J1440,0)</f>
        <v>0</v>
      </c>
      <c r="BG1440" s="228">
        <f>IF(N1440="zákl. přenesená",J1440,0)</f>
        <v>0</v>
      </c>
      <c r="BH1440" s="228">
        <f>IF(N1440="sníž. přenesená",J1440,0)</f>
        <v>0</v>
      </c>
      <c r="BI1440" s="228">
        <f>IF(N1440="nulová",J1440,0)</f>
        <v>0</v>
      </c>
      <c r="BJ1440" s="17" t="s">
        <v>147</v>
      </c>
      <c r="BK1440" s="228">
        <f>ROUND(I1440*H1440,2)</f>
        <v>0</v>
      </c>
      <c r="BL1440" s="17" t="s">
        <v>256</v>
      </c>
      <c r="BM1440" s="227" t="s">
        <v>1780</v>
      </c>
    </row>
    <row r="1441" s="13" customFormat="1">
      <c r="A1441" s="13"/>
      <c r="B1441" s="229"/>
      <c r="C1441" s="230"/>
      <c r="D1441" s="231" t="s">
        <v>149</v>
      </c>
      <c r="E1441" s="232" t="s">
        <v>1</v>
      </c>
      <c r="F1441" s="233" t="s">
        <v>1781</v>
      </c>
      <c r="G1441" s="230"/>
      <c r="H1441" s="232" t="s">
        <v>1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9" t="s">
        <v>149</v>
      </c>
      <c r="AU1441" s="239" t="s">
        <v>147</v>
      </c>
      <c r="AV1441" s="13" t="s">
        <v>81</v>
      </c>
      <c r="AW1441" s="13" t="s">
        <v>30</v>
      </c>
      <c r="AX1441" s="13" t="s">
        <v>73</v>
      </c>
      <c r="AY1441" s="239" t="s">
        <v>139</v>
      </c>
    </row>
    <row r="1442" s="14" customFormat="1">
      <c r="A1442" s="14"/>
      <c r="B1442" s="240"/>
      <c r="C1442" s="241"/>
      <c r="D1442" s="231" t="s">
        <v>149</v>
      </c>
      <c r="E1442" s="242" t="s">
        <v>1</v>
      </c>
      <c r="F1442" s="243" t="s">
        <v>284</v>
      </c>
      <c r="G1442" s="241"/>
      <c r="H1442" s="244">
        <v>2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0" t="s">
        <v>149</v>
      </c>
      <c r="AU1442" s="250" t="s">
        <v>147</v>
      </c>
      <c r="AV1442" s="14" t="s">
        <v>147</v>
      </c>
      <c r="AW1442" s="14" t="s">
        <v>30</v>
      </c>
      <c r="AX1442" s="14" t="s">
        <v>81</v>
      </c>
      <c r="AY1442" s="250" t="s">
        <v>139</v>
      </c>
    </row>
    <row r="1443" s="2" customFormat="1" ht="16.5" customHeight="1">
      <c r="A1443" s="38"/>
      <c r="B1443" s="39"/>
      <c r="C1443" s="215" t="s">
        <v>1782</v>
      </c>
      <c r="D1443" s="215" t="s">
        <v>142</v>
      </c>
      <c r="E1443" s="216" t="s">
        <v>1783</v>
      </c>
      <c r="F1443" s="217" t="s">
        <v>1784</v>
      </c>
      <c r="G1443" s="218" t="s">
        <v>166</v>
      </c>
      <c r="H1443" s="219">
        <v>0.55000000000000004</v>
      </c>
      <c r="I1443" s="220"/>
      <c r="J1443" s="221">
        <f>ROUND(I1443*H1443,2)</f>
        <v>0</v>
      </c>
      <c r="K1443" s="222"/>
      <c r="L1443" s="44"/>
      <c r="M1443" s="223" t="s">
        <v>1</v>
      </c>
      <c r="N1443" s="224" t="s">
        <v>39</v>
      </c>
      <c r="O1443" s="91"/>
      <c r="P1443" s="225">
        <f>O1443*H1443</f>
        <v>0</v>
      </c>
      <c r="Q1443" s="225">
        <v>0</v>
      </c>
      <c r="R1443" s="225">
        <f>Q1443*H1443</f>
        <v>0</v>
      </c>
      <c r="S1443" s="225">
        <v>0.0074999999999999997</v>
      </c>
      <c r="T1443" s="226">
        <f>S1443*H1443</f>
        <v>0.0041250000000000002</v>
      </c>
      <c r="U1443" s="38"/>
      <c r="V1443" s="38"/>
      <c r="W1443" s="38"/>
      <c r="X1443" s="38"/>
      <c r="Y1443" s="38"/>
      <c r="Z1443" s="38"/>
      <c r="AA1443" s="38"/>
      <c r="AB1443" s="38"/>
      <c r="AC1443" s="38"/>
      <c r="AD1443" s="38"/>
      <c r="AE1443" s="38"/>
      <c r="AR1443" s="227" t="s">
        <v>146</v>
      </c>
      <c r="AT1443" s="227" t="s">
        <v>142</v>
      </c>
      <c r="AU1443" s="227" t="s">
        <v>147</v>
      </c>
      <c r="AY1443" s="17" t="s">
        <v>139</v>
      </c>
      <c r="BE1443" s="228">
        <f>IF(N1443="základní",J1443,0)</f>
        <v>0</v>
      </c>
      <c r="BF1443" s="228">
        <f>IF(N1443="snížená",J1443,0)</f>
        <v>0</v>
      </c>
      <c r="BG1443" s="228">
        <f>IF(N1443="zákl. přenesená",J1443,0)</f>
        <v>0</v>
      </c>
      <c r="BH1443" s="228">
        <f>IF(N1443="sníž. přenesená",J1443,0)</f>
        <v>0</v>
      </c>
      <c r="BI1443" s="228">
        <f>IF(N1443="nulová",J1443,0)</f>
        <v>0</v>
      </c>
      <c r="BJ1443" s="17" t="s">
        <v>147</v>
      </c>
      <c r="BK1443" s="228">
        <f>ROUND(I1443*H1443,2)</f>
        <v>0</v>
      </c>
      <c r="BL1443" s="17" t="s">
        <v>146</v>
      </c>
      <c r="BM1443" s="227" t="s">
        <v>1785</v>
      </c>
    </row>
    <row r="1444" s="13" customFormat="1">
      <c r="A1444" s="13"/>
      <c r="B1444" s="229"/>
      <c r="C1444" s="230"/>
      <c r="D1444" s="231" t="s">
        <v>149</v>
      </c>
      <c r="E1444" s="232" t="s">
        <v>1</v>
      </c>
      <c r="F1444" s="233" t="s">
        <v>1066</v>
      </c>
      <c r="G1444" s="230"/>
      <c r="H1444" s="232" t="s">
        <v>1</v>
      </c>
      <c r="I1444" s="234"/>
      <c r="J1444" s="230"/>
      <c r="K1444" s="230"/>
      <c r="L1444" s="235"/>
      <c r="M1444" s="236"/>
      <c r="N1444" s="237"/>
      <c r="O1444" s="237"/>
      <c r="P1444" s="237"/>
      <c r="Q1444" s="237"/>
      <c r="R1444" s="237"/>
      <c r="S1444" s="237"/>
      <c r="T1444" s="23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9" t="s">
        <v>149</v>
      </c>
      <c r="AU1444" s="239" t="s">
        <v>147</v>
      </c>
      <c r="AV1444" s="13" t="s">
        <v>81</v>
      </c>
      <c r="AW1444" s="13" t="s">
        <v>30</v>
      </c>
      <c r="AX1444" s="13" t="s">
        <v>73</v>
      </c>
      <c r="AY1444" s="239" t="s">
        <v>139</v>
      </c>
    </row>
    <row r="1445" s="14" customFormat="1">
      <c r="A1445" s="14"/>
      <c r="B1445" s="240"/>
      <c r="C1445" s="241"/>
      <c r="D1445" s="231" t="s">
        <v>149</v>
      </c>
      <c r="E1445" s="242" t="s">
        <v>1</v>
      </c>
      <c r="F1445" s="243" t="s">
        <v>1786</v>
      </c>
      <c r="G1445" s="241"/>
      <c r="H1445" s="244">
        <v>0.55000000000000004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149</v>
      </c>
      <c r="AU1445" s="250" t="s">
        <v>147</v>
      </c>
      <c r="AV1445" s="14" t="s">
        <v>147</v>
      </c>
      <c r="AW1445" s="14" t="s">
        <v>30</v>
      </c>
      <c r="AX1445" s="14" t="s">
        <v>81</v>
      </c>
      <c r="AY1445" s="250" t="s">
        <v>139</v>
      </c>
    </row>
    <row r="1446" s="2" customFormat="1" ht="24.15" customHeight="1">
      <c r="A1446" s="38"/>
      <c r="B1446" s="39"/>
      <c r="C1446" s="215" t="s">
        <v>1787</v>
      </c>
      <c r="D1446" s="215" t="s">
        <v>142</v>
      </c>
      <c r="E1446" s="216" t="s">
        <v>1788</v>
      </c>
      <c r="F1446" s="217" t="s">
        <v>1789</v>
      </c>
      <c r="G1446" s="218" t="s">
        <v>174</v>
      </c>
      <c r="H1446" s="219">
        <v>12.02</v>
      </c>
      <c r="I1446" s="220"/>
      <c r="J1446" s="221">
        <f>ROUND(I1446*H1446,2)</f>
        <v>0</v>
      </c>
      <c r="K1446" s="222"/>
      <c r="L1446" s="44"/>
      <c r="M1446" s="223" t="s">
        <v>1</v>
      </c>
      <c r="N1446" s="224" t="s">
        <v>39</v>
      </c>
      <c r="O1446" s="91"/>
      <c r="P1446" s="225">
        <f>O1446*H1446</f>
        <v>0</v>
      </c>
      <c r="Q1446" s="225">
        <v>0.00018000000000000001</v>
      </c>
      <c r="R1446" s="225">
        <f>Q1446*H1446</f>
        <v>0.0021635999999999999</v>
      </c>
      <c r="S1446" s="225">
        <v>0</v>
      </c>
      <c r="T1446" s="226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27" t="s">
        <v>256</v>
      </c>
      <c r="AT1446" s="227" t="s">
        <v>142</v>
      </c>
      <c r="AU1446" s="227" t="s">
        <v>147</v>
      </c>
      <c r="AY1446" s="17" t="s">
        <v>139</v>
      </c>
      <c r="BE1446" s="228">
        <f>IF(N1446="základní",J1446,0)</f>
        <v>0</v>
      </c>
      <c r="BF1446" s="228">
        <f>IF(N1446="snížená",J1446,0)</f>
        <v>0</v>
      </c>
      <c r="BG1446" s="228">
        <f>IF(N1446="zákl. přenesená",J1446,0)</f>
        <v>0</v>
      </c>
      <c r="BH1446" s="228">
        <f>IF(N1446="sníž. přenesená",J1446,0)</f>
        <v>0</v>
      </c>
      <c r="BI1446" s="228">
        <f>IF(N1446="nulová",J1446,0)</f>
        <v>0</v>
      </c>
      <c r="BJ1446" s="17" t="s">
        <v>147</v>
      </c>
      <c r="BK1446" s="228">
        <f>ROUND(I1446*H1446,2)</f>
        <v>0</v>
      </c>
      <c r="BL1446" s="17" t="s">
        <v>256</v>
      </c>
      <c r="BM1446" s="227" t="s">
        <v>1790</v>
      </c>
    </row>
    <row r="1447" s="13" customFormat="1">
      <c r="A1447" s="13"/>
      <c r="B1447" s="229"/>
      <c r="C1447" s="230"/>
      <c r="D1447" s="231" t="s">
        <v>149</v>
      </c>
      <c r="E1447" s="232" t="s">
        <v>1</v>
      </c>
      <c r="F1447" s="233" t="s">
        <v>1791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149</v>
      </c>
      <c r="AU1447" s="239" t="s">
        <v>147</v>
      </c>
      <c r="AV1447" s="13" t="s">
        <v>81</v>
      </c>
      <c r="AW1447" s="13" t="s">
        <v>30</v>
      </c>
      <c r="AX1447" s="13" t="s">
        <v>73</v>
      </c>
      <c r="AY1447" s="239" t="s">
        <v>139</v>
      </c>
    </row>
    <row r="1448" s="14" customFormat="1">
      <c r="A1448" s="14"/>
      <c r="B1448" s="240"/>
      <c r="C1448" s="241"/>
      <c r="D1448" s="231" t="s">
        <v>149</v>
      </c>
      <c r="E1448" s="242" t="s">
        <v>1</v>
      </c>
      <c r="F1448" s="243" t="s">
        <v>1792</v>
      </c>
      <c r="G1448" s="241"/>
      <c r="H1448" s="244">
        <v>8.1999999999999993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149</v>
      </c>
      <c r="AU1448" s="250" t="s">
        <v>147</v>
      </c>
      <c r="AV1448" s="14" t="s">
        <v>147</v>
      </c>
      <c r="AW1448" s="14" t="s">
        <v>30</v>
      </c>
      <c r="AX1448" s="14" t="s">
        <v>73</v>
      </c>
      <c r="AY1448" s="250" t="s">
        <v>139</v>
      </c>
    </row>
    <row r="1449" s="13" customFormat="1">
      <c r="A1449" s="13"/>
      <c r="B1449" s="229"/>
      <c r="C1449" s="230"/>
      <c r="D1449" s="231" t="s">
        <v>149</v>
      </c>
      <c r="E1449" s="232" t="s">
        <v>1</v>
      </c>
      <c r="F1449" s="233" t="s">
        <v>1793</v>
      </c>
      <c r="G1449" s="230"/>
      <c r="H1449" s="232" t="s">
        <v>1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9" t="s">
        <v>149</v>
      </c>
      <c r="AU1449" s="239" t="s">
        <v>147</v>
      </c>
      <c r="AV1449" s="13" t="s">
        <v>81</v>
      </c>
      <c r="AW1449" s="13" t="s">
        <v>30</v>
      </c>
      <c r="AX1449" s="13" t="s">
        <v>73</v>
      </c>
      <c r="AY1449" s="239" t="s">
        <v>139</v>
      </c>
    </row>
    <row r="1450" s="14" customFormat="1">
      <c r="A1450" s="14"/>
      <c r="B1450" s="240"/>
      <c r="C1450" s="241"/>
      <c r="D1450" s="231" t="s">
        <v>149</v>
      </c>
      <c r="E1450" s="242" t="s">
        <v>1</v>
      </c>
      <c r="F1450" s="243" t="s">
        <v>1794</v>
      </c>
      <c r="G1450" s="241"/>
      <c r="H1450" s="244">
        <v>3.8199999999999998</v>
      </c>
      <c r="I1450" s="245"/>
      <c r="J1450" s="241"/>
      <c r="K1450" s="241"/>
      <c r="L1450" s="246"/>
      <c r="M1450" s="247"/>
      <c r="N1450" s="248"/>
      <c r="O1450" s="248"/>
      <c r="P1450" s="248"/>
      <c r="Q1450" s="248"/>
      <c r="R1450" s="248"/>
      <c r="S1450" s="248"/>
      <c r="T1450" s="249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0" t="s">
        <v>149</v>
      </c>
      <c r="AU1450" s="250" t="s">
        <v>147</v>
      </c>
      <c r="AV1450" s="14" t="s">
        <v>147</v>
      </c>
      <c r="AW1450" s="14" t="s">
        <v>30</v>
      </c>
      <c r="AX1450" s="14" t="s">
        <v>73</v>
      </c>
      <c r="AY1450" s="250" t="s">
        <v>139</v>
      </c>
    </row>
    <row r="1451" s="15" customFormat="1">
      <c r="A1451" s="15"/>
      <c r="B1451" s="262"/>
      <c r="C1451" s="263"/>
      <c r="D1451" s="231" t="s">
        <v>149</v>
      </c>
      <c r="E1451" s="264" t="s">
        <v>1</v>
      </c>
      <c r="F1451" s="265" t="s">
        <v>170</v>
      </c>
      <c r="G1451" s="263"/>
      <c r="H1451" s="266">
        <v>12.02</v>
      </c>
      <c r="I1451" s="267"/>
      <c r="J1451" s="263"/>
      <c r="K1451" s="263"/>
      <c r="L1451" s="268"/>
      <c r="M1451" s="269"/>
      <c r="N1451" s="270"/>
      <c r="O1451" s="270"/>
      <c r="P1451" s="270"/>
      <c r="Q1451" s="270"/>
      <c r="R1451" s="270"/>
      <c r="S1451" s="270"/>
      <c r="T1451" s="271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72" t="s">
        <v>149</v>
      </c>
      <c r="AU1451" s="272" t="s">
        <v>147</v>
      </c>
      <c r="AV1451" s="15" t="s">
        <v>146</v>
      </c>
      <c r="AW1451" s="15" t="s">
        <v>30</v>
      </c>
      <c r="AX1451" s="15" t="s">
        <v>81</v>
      </c>
      <c r="AY1451" s="272" t="s">
        <v>139</v>
      </c>
    </row>
    <row r="1452" s="2" customFormat="1" ht="16.5" customHeight="1">
      <c r="A1452" s="38"/>
      <c r="B1452" s="39"/>
      <c r="C1452" s="251" t="s">
        <v>1795</v>
      </c>
      <c r="D1452" s="251" t="s">
        <v>152</v>
      </c>
      <c r="E1452" s="252" t="s">
        <v>1796</v>
      </c>
      <c r="F1452" s="253" t="s">
        <v>1797</v>
      </c>
      <c r="G1452" s="254" t="s">
        <v>174</v>
      </c>
      <c r="H1452" s="255">
        <v>14.424</v>
      </c>
      <c r="I1452" s="256"/>
      <c r="J1452" s="257">
        <f>ROUND(I1452*H1452,2)</f>
        <v>0</v>
      </c>
      <c r="K1452" s="258"/>
      <c r="L1452" s="259"/>
      <c r="M1452" s="260" t="s">
        <v>1</v>
      </c>
      <c r="N1452" s="261" t="s">
        <v>39</v>
      </c>
      <c r="O1452" s="91"/>
      <c r="P1452" s="225">
        <f>O1452*H1452</f>
        <v>0</v>
      </c>
      <c r="Q1452" s="225">
        <v>0.00012</v>
      </c>
      <c r="R1452" s="225">
        <f>Q1452*H1452</f>
        <v>0.00173088</v>
      </c>
      <c r="S1452" s="225">
        <v>0</v>
      </c>
      <c r="T1452" s="226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227" t="s">
        <v>333</v>
      </c>
      <c r="AT1452" s="227" t="s">
        <v>152</v>
      </c>
      <c r="AU1452" s="227" t="s">
        <v>147</v>
      </c>
      <c r="AY1452" s="17" t="s">
        <v>139</v>
      </c>
      <c r="BE1452" s="228">
        <f>IF(N1452="základní",J1452,0)</f>
        <v>0</v>
      </c>
      <c r="BF1452" s="228">
        <f>IF(N1452="snížená",J1452,0)</f>
        <v>0</v>
      </c>
      <c r="BG1452" s="228">
        <f>IF(N1452="zákl. přenesená",J1452,0)</f>
        <v>0</v>
      </c>
      <c r="BH1452" s="228">
        <f>IF(N1452="sníž. přenesená",J1452,0)</f>
        <v>0</v>
      </c>
      <c r="BI1452" s="228">
        <f>IF(N1452="nulová",J1452,0)</f>
        <v>0</v>
      </c>
      <c r="BJ1452" s="17" t="s">
        <v>147</v>
      </c>
      <c r="BK1452" s="228">
        <f>ROUND(I1452*H1452,2)</f>
        <v>0</v>
      </c>
      <c r="BL1452" s="17" t="s">
        <v>256</v>
      </c>
      <c r="BM1452" s="227" t="s">
        <v>1798</v>
      </c>
    </row>
    <row r="1453" s="14" customFormat="1">
      <c r="A1453" s="14"/>
      <c r="B1453" s="240"/>
      <c r="C1453" s="241"/>
      <c r="D1453" s="231" t="s">
        <v>149</v>
      </c>
      <c r="E1453" s="241"/>
      <c r="F1453" s="243" t="s">
        <v>1799</v>
      </c>
      <c r="G1453" s="241"/>
      <c r="H1453" s="244">
        <v>14.424</v>
      </c>
      <c r="I1453" s="245"/>
      <c r="J1453" s="241"/>
      <c r="K1453" s="241"/>
      <c r="L1453" s="246"/>
      <c r="M1453" s="247"/>
      <c r="N1453" s="248"/>
      <c r="O1453" s="248"/>
      <c r="P1453" s="248"/>
      <c r="Q1453" s="248"/>
      <c r="R1453" s="248"/>
      <c r="S1453" s="248"/>
      <c r="T1453" s="249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0" t="s">
        <v>149</v>
      </c>
      <c r="AU1453" s="250" t="s">
        <v>147</v>
      </c>
      <c r="AV1453" s="14" t="s">
        <v>147</v>
      </c>
      <c r="AW1453" s="14" t="s">
        <v>4</v>
      </c>
      <c r="AX1453" s="14" t="s">
        <v>81</v>
      </c>
      <c r="AY1453" s="250" t="s">
        <v>139</v>
      </c>
    </row>
    <row r="1454" s="2" customFormat="1" ht="24.15" customHeight="1">
      <c r="A1454" s="38"/>
      <c r="B1454" s="39"/>
      <c r="C1454" s="215" t="s">
        <v>1800</v>
      </c>
      <c r="D1454" s="215" t="s">
        <v>142</v>
      </c>
      <c r="E1454" s="216" t="s">
        <v>1801</v>
      </c>
      <c r="F1454" s="217" t="s">
        <v>1802</v>
      </c>
      <c r="G1454" s="218" t="s">
        <v>160</v>
      </c>
      <c r="H1454" s="219">
        <v>1</v>
      </c>
      <c r="I1454" s="220"/>
      <c r="J1454" s="221">
        <f>ROUND(I1454*H1454,2)</f>
        <v>0</v>
      </c>
      <c r="K1454" s="222"/>
      <c r="L1454" s="44"/>
      <c r="M1454" s="223" t="s">
        <v>1</v>
      </c>
      <c r="N1454" s="224" t="s">
        <v>39</v>
      </c>
      <c r="O1454" s="91"/>
      <c r="P1454" s="225">
        <f>O1454*H1454</f>
        <v>0</v>
      </c>
      <c r="Q1454" s="225">
        <v>0.00020000000000000001</v>
      </c>
      <c r="R1454" s="225">
        <f>Q1454*H1454</f>
        <v>0.00020000000000000001</v>
      </c>
      <c r="S1454" s="225">
        <v>0</v>
      </c>
      <c r="T1454" s="226">
        <f>S1454*H1454</f>
        <v>0</v>
      </c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R1454" s="227" t="s">
        <v>256</v>
      </c>
      <c r="AT1454" s="227" t="s">
        <v>142</v>
      </c>
      <c r="AU1454" s="227" t="s">
        <v>147</v>
      </c>
      <c r="AY1454" s="17" t="s">
        <v>139</v>
      </c>
      <c r="BE1454" s="228">
        <f>IF(N1454="základní",J1454,0)</f>
        <v>0</v>
      </c>
      <c r="BF1454" s="228">
        <f>IF(N1454="snížená",J1454,0)</f>
        <v>0</v>
      </c>
      <c r="BG1454" s="228">
        <f>IF(N1454="zákl. přenesená",J1454,0)</f>
        <v>0</v>
      </c>
      <c r="BH1454" s="228">
        <f>IF(N1454="sníž. přenesená",J1454,0)</f>
        <v>0</v>
      </c>
      <c r="BI1454" s="228">
        <f>IF(N1454="nulová",J1454,0)</f>
        <v>0</v>
      </c>
      <c r="BJ1454" s="17" t="s">
        <v>147</v>
      </c>
      <c r="BK1454" s="228">
        <f>ROUND(I1454*H1454,2)</f>
        <v>0</v>
      </c>
      <c r="BL1454" s="17" t="s">
        <v>256</v>
      </c>
      <c r="BM1454" s="227" t="s">
        <v>1803</v>
      </c>
    </row>
    <row r="1455" s="13" customFormat="1">
      <c r="A1455" s="13"/>
      <c r="B1455" s="229"/>
      <c r="C1455" s="230"/>
      <c r="D1455" s="231" t="s">
        <v>149</v>
      </c>
      <c r="E1455" s="232" t="s">
        <v>1</v>
      </c>
      <c r="F1455" s="233" t="s">
        <v>1804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149</v>
      </c>
      <c r="AU1455" s="239" t="s">
        <v>147</v>
      </c>
      <c r="AV1455" s="13" t="s">
        <v>81</v>
      </c>
      <c r="AW1455" s="13" t="s">
        <v>30</v>
      </c>
      <c r="AX1455" s="13" t="s">
        <v>73</v>
      </c>
      <c r="AY1455" s="239" t="s">
        <v>139</v>
      </c>
    </row>
    <row r="1456" s="14" customFormat="1">
      <c r="A1456" s="14"/>
      <c r="B1456" s="240"/>
      <c r="C1456" s="241"/>
      <c r="D1456" s="231" t="s">
        <v>149</v>
      </c>
      <c r="E1456" s="242" t="s">
        <v>1</v>
      </c>
      <c r="F1456" s="243" t="s">
        <v>81</v>
      </c>
      <c r="G1456" s="241"/>
      <c r="H1456" s="244">
        <v>1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149</v>
      </c>
      <c r="AU1456" s="250" t="s">
        <v>147</v>
      </c>
      <c r="AV1456" s="14" t="s">
        <v>147</v>
      </c>
      <c r="AW1456" s="14" t="s">
        <v>30</v>
      </c>
      <c r="AX1456" s="14" t="s">
        <v>81</v>
      </c>
      <c r="AY1456" s="250" t="s">
        <v>139</v>
      </c>
    </row>
    <row r="1457" s="2" customFormat="1" ht="24.15" customHeight="1">
      <c r="A1457" s="38"/>
      <c r="B1457" s="39"/>
      <c r="C1457" s="251" t="s">
        <v>1805</v>
      </c>
      <c r="D1457" s="251" t="s">
        <v>152</v>
      </c>
      <c r="E1457" s="252" t="s">
        <v>1806</v>
      </c>
      <c r="F1457" s="253" t="s">
        <v>1807</v>
      </c>
      <c r="G1457" s="254" t="s">
        <v>160</v>
      </c>
      <c r="H1457" s="255">
        <v>1</v>
      </c>
      <c r="I1457" s="256"/>
      <c r="J1457" s="257">
        <f>ROUND(I1457*H1457,2)</f>
        <v>0</v>
      </c>
      <c r="K1457" s="258"/>
      <c r="L1457" s="259"/>
      <c r="M1457" s="260" t="s">
        <v>1</v>
      </c>
      <c r="N1457" s="261" t="s">
        <v>39</v>
      </c>
      <c r="O1457" s="91"/>
      <c r="P1457" s="225">
        <f>O1457*H1457</f>
        <v>0</v>
      </c>
      <c r="Q1457" s="225">
        <v>0.00013999999999999999</v>
      </c>
      <c r="R1457" s="225">
        <f>Q1457*H1457</f>
        <v>0.00013999999999999999</v>
      </c>
      <c r="S1457" s="225">
        <v>0</v>
      </c>
      <c r="T1457" s="226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227" t="s">
        <v>333</v>
      </c>
      <c r="AT1457" s="227" t="s">
        <v>152</v>
      </c>
      <c r="AU1457" s="227" t="s">
        <v>147</v>
      </c>
      <c r="AY1457" s="17" t="s">
        <v>139</v>
      </c>
      <c r="BE1457" s="228">
        <f>IF(N1457="základní",J1457,0)</f>
        <v>0</v>
      </c>
      <c r="BF1457" s="228">
        <f>IF(N1457="snížená",J1457,0)</f>
        <v>0</v>
      </c>
      <c r="BG1457" s="228">
        <f>IF(N1457="zákl. přenesená",J1457,0)</f>
        <v>0</v>
      </c>
      <c r="BH1457" s="228">
        <f>IF(N1457="sníž. přenesená",J1457,0)</f>
        <v>0</v>
      </c>
      <c r="BI1457" s="228">
        <f>IF(N1457="nulová",J1457,0)</f>
        <v>0</v>
      </c>
      <c r="BJ1457" s="17" t="s">
        <v>147</v>
      </c>
      <c r="BK1457" s="228">
        <f>ROUND(I1457*H1457,2)</f>
        <v>0</v>
      </c>
      <c r="BL1457" s="17" t="s">
        <v>256</v>
      </c>
      <c r="BM1457" s="227" t="s">
        <v>1808</v>
      </c>
    </row>
    <row r="1458" s="2" customFormat="1" ht="16.5" customHeight="1">
      <c r="A1458" s="38"/>
      <c r="B1458" s="39"/>
      <c r="C1458" s="215" t="s">
        <v>1809</v>
      </c>
      <c r="D1458" s="215" t="s">
        <v>142</v>
      </c>
      <c r="E1458" s="216" t="s">
        <v>1810</v>
      </c>
      <c r="F1458" s="217" t="s">
        <v>1811</v>
      </c>
      <c r="G1458" s="218" t="s">
        <v>160</v>
      </c>
      <c r="H1458" s="219">
        <v>4</v>
      </c>
      <c r="I1458" s="220"/>
      <c r="J1458" s="221">
        <f>ROUND(I1458*H1458,2)</f>
        <v>0</v>
      </c>
      <c r="K1458" s="222"/>
      <c r="L1458" s="44"/>
      <c r="M1458" s="223" t="s">
        <v>1</v>
      </c>
      <c r="N1458" s="224" t="s">
        <v>39</v>
      </c>
      <c r="O1458" s="91"/>
      <c r="P1458" s="225">
        <f>O1458*H1458</f>
        <v>0</v>
      </c>
      <c r="Q1458" s="225">
        <v>0</v>
      </c>
      <c r="R1458" s="225">
        <f>Q1458*H1458</f>
        <v>0</v>
      </c>
      <c r="S1458" s="225">
        <v>0</v>
      </c>
      <c r="T1458" s="226">
        <f>S1458*H1458</f>
        <v>0</v>
      </c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R1458" s="227" t="s">
        <v>256</v>
      </c>
      <c r="AT1458" s="227" t="s">
        <v>142</v>
      </c>
      <c r="AU1458" s="227" t="s">
        <v>147</v>
      </c>
      <c r="AY1458" s="17" t="s">
        <v>139</v>
      </c>
      <c r="BE1458" s="228">
        <f>IF(N1458="základní",J1458,0)</f>
        <v>0</v>
      </c>
      <c r="BF1458" s="228">
        <f>IF(N1458="snížená",J1458,0)</f>
        <v>0</v>
      </c>
      <c r="BG1458" s="228">
        <f>IF(N1458="zákl. přenesená",J1458,0)</f>
        <v>0</v>
      </c>
      <c r="BH1458" s="228">
        <f>IF(N1458="sníž. přenesená",J1458,0)</f>
        <v>0</v>
      </c>
      <c r="BI1458" s="228">
        <f>IF(N1458="nulová",J1458,0)</f>
        <v>0</v>
      </c>
      <c r="BJ1458" s="17" t="s">
        <v>147</v>
      </c>
      <c r="BK1458" s="228">
        <f>ROUND(I1458*H1458,2)</f>
        <v>0</v>
      </c>
      <c r="BL1458" s="17" t="s">
        <v>256</v>
      </c>
      <c r="BM1458" s="227" t="s">
        <v>1812</v>
      </c>
    </row>
    <row r="1459" s="13" customFormat="1">
      <c r="A1459" s="13"/>
      <c r="B1459" s="229"/>
      <c r="C1459" s="230"/>
      <c r="D1459" s="231" t="s">
        <v>149</v>
      </c>
      <c r="E1459" s="232" t="s">
        <v>1</v>
      </c>
      <c r="F1459" s="233" t="s">
        <v>1813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149</v>
      </c>
      <c r="AU1459" s="239" t="s">
        <v>147</v>
      </c>
      <c r="AV1459" s="13" t="s">
        <v>81</v>
      </c>
      <c r="AW1459" s="13" t="s">
        <v>30</v>
      </c>
      <c r="AX1459" s="13" t="s">
        <v>73</v>
      </c>
      <c r="AY1459" s="239" t="s">
        <v>139</v>
      </c>
    </row>
    <row r="1460" s="14" customFormat="1">
      <c r="A1460" s="14"/>
      <c r="B1460" s="240"/>
      <c r="C1460" s="241"/>
      <c r="D1460" s="231" t="s">
        <v>149</v>
      </c>
      <c r="E1460" s="242" t="s">
        <v>1</v>
      </c>
      <c r="F1460" s="243" t="s">
        <v>670</v>
      </c>
      <c r="G1460" s="241"/>
      <c r="H1460" s="244">
        <v>4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149</v>
      </c>
      <c r="AU1460" s="250" t="s">
        <v>147</v>
      </c>
      <c r="AV1460" s="14" t="s">
        <v>147</v>
      </c>
      <c r="AW1460" s="14" t="s">
        <v>30</v>
      </c>
      <c r="AX1460" s="14" t="s">
        <v>73</v>
      </c>
      <c r="AY1460" s="250" t="s">
        <v>139</v>
      </c>
    </row>
    <row r="1461" s="15" customFormat="1">
      <c r="A1461" s="15"/>
      <c r="B1461" s="262"/>
      <c r="C1461" s="263"/>
      <c r="D1461" s="231" t="s">
        <v>149</v>
      </c>
      <c r="E1461" s="264" t="s">
        <v>1</v>
      </c>
      <c r="F1461" s="265" t="s">
        <v>170</v>
      </c>
      <c r="G1461" s="263"/>
      <c r="H1461" s="266">
        <v>4</v>
      </c>
      <c r="I1461" s="267"/>
      <c r="J1461" s="263"/>
      <c r="K1461" s="263"/>
      <c r="L1461" s="268"/>
      <c r="M1461" s="269"/>
      <c r="N1461" s="270"/>
      <c r="O1461" s="270"/>
      <c r="P1461" s="270"/>
      <c r="Q1461" s="270"/>
      <c r="R1461" s="270"/>
      <c r="S1461" s="270"/>
      <c r="T1461" s="271"/>
      <c r="U1461" s="15"/>
      <c r="V1461" s="15"/>
      <c r="W1461" s="15"/>
      <c r="X1461" s="15"/>
      <c r="Y1461" s="15"/>
      <c r="Z1461" s="15"/>
      <c r="AA1461" s="15"/>
      <c r="AB1461" s="15"/>
      <c r="AC1461" s="15"/>
      <c r="AD1461" s="15"/>
      <c r="AE1461" s="15"/>
      <c r="AT1461" s="272" t="s">
        <v>149</v>
      </c>
      <c r="AU1461" s="272" t="s">
        <v>147</v>
      </c>
      <c r="AV1461" s="15" t="s">
        <v>146</v>
      </c>
      <c r="AW1461" s="15" t="s">
        <v>30</v>
      </c>
      <c r="AX1461" s="15" t="s">
        <v>81</v>
      </c>
      <c r="AY1461" s="272" t="s">
        <v>139</v>
      </c>
    </row>
    <row r="1462" s="2" customFormat="1" ht="16.5" customHeight="1">
      <c r="A1462" s="38"/>
      <c r="B1462" s="39"/>
      <c r="C1462" s="215" t="s">
        <v>1814</v>
      </c>
      <c r="D1462" s="215" t="s">
        <v>142</v>
      </c>
      <c r="E1462" s="216" t="s">
        <v>1815</v>
      </c>
      <c r="F1462" s="217" t="s">
        <v>1816</v>
      </c>
      <c r="G1462" s="218" t="s">
        <v>160</v>
      </c>
      <c r="H1462" s="219">
        <v>3</v>
      </c>
      <c r="I1462" s="220"/>
      <c r="J1462" s="221">
        <f>ROUND(I1462*H1462,2)</f>
        <v>0</v>
      </c>
      <c r="K1462" s="222"/>
      <c r="L1462" s="44"/>
      <c r="M1462" s="223" t="s">
        <v>1</v>
      </c>
      <c r="N1462" s="224" t="s">
        <v>39</v>
      </c>
      <c r="O1462" s="91"/>
      <c r="P1462" s="225">
        <f>O1462*H1462</f>
        <v>0</v>
      </c>
      <c r="Q1462" s="225">
        <v>0</v>
      </c>
      <c r="R1462" s="225">
        <f>Q1462*H1462</f>
        <v>0</v>
      </c>
      <c r="S1462" s="225">
        <v>0</v>
      </c>
      <c r="T1462" s="226">
        <f>S1462*H1462</f>
        <v>0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227" t="s">
        <v>256</v>
      </c>
      <c r="AT1462" s="227" t="s">
        <v>142</v>
      </c>
      <c r="AU1462" s="227" t="s">
        <v>147</v>
      </c>
      <c r="AY1462" s="17" t="s">
        <v>139</v>
      </c>
      <c r="BE1462" s="228">
        <f>IF(N1462="základní",J1462,0)</f>
        <v>0</v>
      </c>
      <c r="BF1462" s="228">
        <f>IF(N1462="snížená",J1462,0)</f>
        <v>0</v>
      </c>
      <c r="BG1462" s="228">
        <f>IF(N1462="zákl. přenesená",J1462,0)</f>
        <v>0</v>
      </c>
      <c r="BH1462" s="228">
        <f>IF(N1462="sníž. přenesená",J1462,0)</f>
        <v>0</v>
      </c>
      <c r="BI1462" s="228">
        <f>IF(N1462="nulová",J1462,0)</f>
        <v>0</v>
      </c>
      <c r="BJ1462" s="17" t="s">
        <v>147</v>
      </c>
      <c r="BK1462" s="228">
        <f>ROUND(I1462*H1462,2)</f>
        <v>0</v>
      </c>
      <c r="BL1462" s="17" t="s">
        <v>256</v>
      </c>
      <c r="BM1462" s="227" t="s">
        <v>1817</v>
      </c>
    </row>
    <row r="1463" s="13" customFormat="1">
      <c r="A1463" s="13"/>
      <c r="B1463" s="229"/>
      <c r="C1463" s="230"/>
      <c r="D1463" s="231" t="s">
        <v>149</v>
      </c>
      <c r="E1463" s="232" t="s">
        <v>1</v>
      </c>
      <c r="F1463" s="233" t="s">
        <v>1818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149</v>
      </c>
      <c r="AU1463" s="239" t="s">
        <v>147</v>
      </c>
      <c r="AV1463" s="13" t="s">
        <v>81</v>
      </c>
      <c r="AW1463" s="13" t="s">
        <v>30</v>
      </c>
      <c r="AX1463" s="13" t="s">
        <v>73</v>
      </c>
      <c r="AY1463" s="239" t="s">
        <v>139</v>
      </c>
    </row>
    <row r="1464" s="14" customFormat="1">
      <c r="A1464" s="14"/>
      <c r="B1464" s="240"/>
      <c r="C1464" s="241"/>
      <c r="D1464" s="231" t="s">
        <v>149</v>
      </c>
      <c r="E1464" s="242" t="s">
        <v>1</v>
      </c>
      <c r="F1464" s="243" t="s">
        <v>284</v>
      </c>
      <c r="G1464" s="241"/>
      <c r="H1464" s="244">
        <v>2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149</v>
      </c>
      <c r="AU1464" s="250" t="s">
        <v>147</v>
      </c>
      <c r="AV1464" s="14" t="s">
        <v>147</v>
      </c>
      <c r="AW1464" s="14" t="s">
        <v>30</v>
      </c>
      <c r="AX1464" s="14" t="s">
        <v>73</v>
      </c>
      <c r="AY1464" s="250" t="s">
        <v>139</v>
      </c>
    </row>
    <row r="1465" s="13" customFormat="1">
      <c r="A1465" s="13"/>
      <c r="B1465" s="229"/>
      <c r="C1465" s="230"/>
      <c r="D1465" s="231" t="s">
        <v>149</v>
      </c>
      <c r="E1465" s="232" t="s">
        <v>1</v>
      </c>
      <c r="F1465" s="233" t="s">
        <v>1819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149</v>
      </c>
      <c r="AU1465" s="239" t="s">
        <v>147</v>
      </c>
      <c r="AV1465" s="13" t="s">
        <v>81</v>
      </c>
      <c r="AW1465" s="13" t="s">
        <v>30</v>
      </c>
      <c r="AX1465" s="13" t="s">
        <v>73</v>
      </c>
      <c r="AY1465" s="239" t="s">
        <v>139</v>
      </c>
    </row>
    <row r="1466" s="14" customFormat="1">
      <c r="A1466" s="14"/>
      <c r="B1466" s="240"/>
      <c r="C1466" s="241"/>
      <c r="D1466" s="231" t="s">
        <v>149</v>
      </c>
      <c r="E1466" s="242" t="s">
        <v>1</v>
      </c>
      <c r="F1466" s="243" t="s">
        <v>81</v>
      </c>
      <c r="G1466" s="241"/>
      <c r="H1466" s="244">
        <v>1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149</v>
      </c>
      <c r="AU1466" s="250" t="s">
        <v>147</v>
      </c>
      <c r="AV1466" s="14" t="s">
        <v>147</v>
      </c>
      <c r="AW1466" s="14" t="s">
        <v>30</v>
      </c>
      <c r="AX1466" s="14" t="s">
        <v>73</v>
      </c>
      <c r="AY1466" s="250" t="s">
        <v>139</v>
      </c>
    </row>
    <row r="1467" s="15" customFormat="1">
      <c r="A1467" s="15"/>
      <c r="B1467" s="262"/>
      <c r="C1467" s="263"/>
      <c r="D1467" s="231" t="s">
        <v>149</v>
      </c>
      <c r="E1467" s="264" t="s">
        <v>1</v>
      </c>
      <c r="F1467" s="265" t="s">
        <v>170</v>
      </c>
      <c r="G1467" s="263"/>
      <c r="H1467" s="266">
        <v>3</v>
      </c>
      <c r="I1467" s="267"/>
      <c r="J1467" s="263"/>
      <c r="K1467" s="263"/>
      <c r="L1467" s="268"/>
      <c r="M1467" s="269"/>
      <c r="N1467" s="270"/>
      <c r="O1467" s="270"/>
      <c r="P1467" s="270"/>
      <c r="Q1467" s="270"/>
      <c r="R1467" s="270"/>
      <c r="S1467" s="270"/>
      <c r="T1467" s="271"/>
      <c r="U1467" s="15"/>
      <c r="V1467" s="15"/>
      <c r="W1467" s="15"/>
      <c r="X1467" s="15"/>
      <c r="Y1467" s="15"/>
      <c r="Z1467" s="15"/>
      <c r="AA1467" s="15"/>
      <c r="AB1467" s="15"/>
      <c r="AC1467" s="15"/>
      <c r="AD1467" s="15"/>
      <c r="AE1467" s="15"/>
      <c r="AT1467" s="272" t="s">
        <v>149</v>
      </c>
      <c r="AU1467" s="272" t="s">
        <v>147</v>
      </c>
      <c r="AV1467" s="15" t="s">
        <v>146</v>
      </c>
      <c r="AW1467" s="15" t="s">
        <v>30</v>
      </c>
      <c r="AX1467" s="15" t="s">
        <v>81</v>
      </c>
      <c r="AY1467" s="272" t="s">
        <v>139</v>
      </c>
    </row>
    <row r="1468" s="2" customFormat="1" ht="16.5" customHeight="1">
      <c r="A1468" s="38"/>
      <c r="B1468" s="39"/>
      <c r="C1468" s="215" t="s">
        <v>1820</v>
      </c>
      <c r="D1468" s="215" t="s">
        <v>142</v>
      </c>
      <c r="E1468" s="216" t="s">
        <v>1821</v>
      </c>
      <c r="F1468" s="217" t="s">
        <v>1822</v>
      </c>
      <c r="G1468" s="218" t="s">
        <v>160</v>
      </c>
      <c r="H1468" s="219">
        <v>1</v>
      </c>
      <c r="I1468" s="220"/>
      <c r="J1468" s="221">
        <f>ROUND(I1468*H1468,2)</f>
        <v>0</v>
      </c>
      <c r="K1468" s="222"/>
      <c r="L1468" s="44"/>
      <c r="M1468" s="223" t="s">
        <v>1</v>
      </c>
      <c r="N1468" s="224" t="s">
        <v>39</v>
      </c>
      <c r="O1468" s="91"/>
      <c r="P1468" s="225">
        <f>O1468*H1468</f>
        <v>0</v>
      </c>
      <c r="Q1468" s="225">
        <v>0</v>
      </c>
      <c r="R1468" s="225">
        <f>Q1468*H1468</f>
        <v>0</v>
      </c>
      <c r="S1468" s="225">
        <v>0</v>
      </c>
      <c r="T1468" s="226">
        <f>S1468*H1468</f>
        <v>0</v>
      </c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R1468" s="227" t="s">
        <v>256</v>
      </c>
      <c r="AT1468" s="227" t="s">
        <v>142</v>
      </c>
      <c r="AU1468" s="227" t="s">
        <v>147</v>
      </c>
      <c r="AY1468" s="17" t="s">
        <v>139</v>
      </c>
      <c r="BE1468" s="228">
        <f>IF(N1468="základní",J1468,0)</f>
        <v>0</v>
      </c>
      <c r="BF1468" s="228">
        <f>IF(N1468="snížená",J1468,0)</f>
        <v>0</v>
      </c>
      <c r="BG1468" s="228">
        <f>IF(N1468="zákl. přenesená",J1468,0)</f>
        <v>0</v>
      </c>
      <c r="BH1468" s="228">
        <f>IF(N1468="sníž. přenesená",J1468,0)</f>
        <v>0</v>
      </c>
      <c r="BI1468" s="228">
        <f>IF(N1468="nulová",J1468,0)</f>
        <v>0</v>
      </c>
      <c r="BJ1468" s="17" t="s">
        <v>147</v>
      </c>
      <c r="BK1468" s="228">
        <f>ROUND(I1468*H1468,2)</f>
        <v>0</v>
      </c>
      <c r="BL1468" s="17" t="s">
        <v>256</v>
      </c>
      <c r="BM1468" s="227" t="s">
        <v>1823</v>
      </c>
    </row>
    <row r="1469" s="13" customFormat="1">
      <c r="A1469" s="13"/>
      <c r="B1469" s="229"/>
      <c r="C1469" s="230"/>
      <c r="D1469" s="231" t="s">
        <v>149</v>
      </c>
      <c r="E1469" s="232" t="s">
        <v>1</v>
      </c>
      <c r="F1469" s="233" t="s">
        <v>1824</v>
      </c>
      <c r="G1469" s="230"/>
      <c r="H1469" s="232" t="s">
        <v>1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9" t="s">
        <v>149</v>
      </c>
      <c r="AU1469" s="239" t="s">
        <v>147</v>
      </c>
      <c r="AV1469" s="13" t="s">
        <v>81</v>
      </c>
      <c r="AW1469" s="13" t="s">
        <v>30</v>
      </c>
      <c r="AX1469" s="13" t="s">
        <v>73</v>
      </c>
      <c r="AY1469" s="239" t="s">
        <v>139</v>
      </c>
    </row>
    <row r="1470" s="14" customFormat="1">
      <c r="A1470" s="14"/>
      <c r="B1470" s="240"/>
      <c r="C1470" s="241"/>
      <c r="D1470" s="231" t="s">
        <v>149</v>
      </c>
      <c r="E1470" s="242" t="s">
        <v>1</v>
      </c>
      <c r="F1470" s="243" t="s">
        <v>81</v>
      </c>
      <c r="G1470" s="241"/>
      <c r="H1470" s="244">
        <v>1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0" t="s">
        <v>149</v>
      </c>
      <c r="AU1470" s="250" t="s">
        <v>147</v>
      </c>
      <c r="AV1470" s="14" t="s">
        <v>147</v>
      </c>
      <c r="AW1470" s="14" t="s">
        <v>30</v>
      </c>
      <c r="AX1470" s="14" t="s">
        <v>81</v>
      </c>
      <c r="AY1470" s="250" t="s">
        <v>139</v>
      </c>
    </row>
    <row r="1471" s="2" customFormat="1" ht="24.15" customHeight="1">
      <c r="A1471" s="38"/>
      <c r="B1471" s="39"/>
      <c r="C1471" s="215" t="s">
        <v>1825</v>
      </c>
      <c r="D1471" s="215" t="s">
        <v>142</v>
      </c>
      <c r="E1471" s="216" t="s">
        <v>1826</v>
      </c>
      <c r="F1471" s="217" t="s">
        <v>1827</v>
      </c>
      <c r="G1471" s="218" t="s">
        <v>166</v>
      </c>
      <c r="H1471" s="219">
        <v>22.715</v>
      </c>
      <c r="I1471" s="220"/>
      <c r="J1471" s="221">
        <f>ROUND(I1471*H1471,2)</f>
        <v>0</v>
      </c>
      <c r="K1471" s="222"/>
      <c r="L1471" s="44"/>
      <c r="M1471" s="223" t="s">
        <v>1</v>
      </c>
      <c r="N1471" s="224" t="s">
        <v>39</v>
      </c>
      <c r="O1471" s="91"/>
      <c r="P1471" s="225">
        <f>O1471*H1471</f>
        <v>0</v>
      </c>
      <c r="Q1471" s="225">
        <v>5.0000000000000002E-05</v>
      </c>
      <c r="R1471" s="225">
        <f>Q1471*H1471</f>
        <v>0.00113575</v>
      </c>
      <c r="S1471" s="225">
        <v>0</v>
      </c>
      <c r="T1471" s="226">
        <f>S1471*H1471</f>
        <v>0</v>
      </c>
      <c r="U1471" s="38"/>
      <c r="V1471" s="38"/>
      <c r="W1471" s="38"/>
      <c r="X1471" s="38"/>
      <c r="Y1471" s="38"/>
      <c r="Z1471" s="38"/>
      <c r="AA1471" s="38"/>
      <c r="AB1471" s="38"/>
      <c r="AC1471" s="38"/>
      <c r="AD1471" s="38"/>
      <c r="AE1471" s="38"/>
      <c r="AR1471" s="227" t="s">
        <v>256</v>
      </c>
      <c r="AT1471" s="227" t="s">
        <v>142</v>
      </c>
      <c r="AU1471" s="227" t="s">
        <v>147</v>
      </c>
      <c r="AY1471" s="17" t="s">
        <v>139</v>
      </c>
      <c r="BE1471" s="228">
        <f>IF(N1471="základní",J1471,0)</f>
        <v>0</v>
      </c>
      <c r="BF1471" s="228">
        <f>IF(N1471="snížená",J1471,0)</f>
        <v>0</v>
      </c>
      <c r="BG1471" s="228">
        <f>IF(N1471="zákl. přenesená",J1471,0)</f>
        <v>0</v>
      </c>
      <c r="BH1471" s="228">
        <f>IF(N1471="sníž. přenesená",J1471,0)</f>
        <v>0</v>
      </c>
      <c r="BI1471" s="228">
        <f>IF(N1471="nulová",J1471,0)</f>
        <v>0</v>
      </c>
      <c r="BJ1471" s="17" t="s">
        <v>147</v>
      </c>
      <c r="BK1471" s="228">
        <f>ROUND(I1471*H1471,2)</f>
        <v>0</v>
      </c>
      <c r="BL1471" s="17" t="s">
        <v>256</v>
      </c>
      <c r="BM1471" s="227" t="s">
        <v>1828</v>
      </c>
    </row>
    <row r="1472" s="13" customFormat="1">
      <c r="A1472" s="13"/>
      <c r="B1472" s="229"/>
      <c r="C1472" s="230"/>
      <c r="D1472" s="231" t="s">
        <v>149</v>
      </c>
      <c r="E1472" s="232" t="s">
        <v>1</v>
      </c>
      <c r="F1472" s="233" t="s">
        <v>228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149</v>
      </c>
      <c r="AU1472" s="239" t="s">
        <v>147</v>
      </c>
      <c r="AV1472" s="13" t="s">
        <v>81</v>
      </c>
      <c r="AW1472" s="13" t="s">
        <v>30</v>
      </c>
      <c r="AX1472" s="13" t="s">
        <v>73</v>
      </c>
      <c r="AY1472" s="239" t="s">
        <v>139</v>
      </c>
    </row>
    <row r="1473" s="14" customFormat="1">
      <c r="A1473" s="14"/>
      <c r="B1473" s="240"/>
      <c r="C1473" s="241"/>
      <c r="D1473" s="231" t="s">
        <v>149</v>
      </c>
      <c r="E1473" s="242" t="s">
        <v>1</v>
      </c>
      <c r="F1473" s="243" t="s">
        <v>212</v>
      </c>
      <c r="G1473" s="241"/>
      <c r="H1473" s="244">
        <v>16.954999999999998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149</v>
      </c>
      <c r="AU1473" s="250" t="s">
        <v>147</v>
      </c>
      <c r="AV1473" s="14" t="s">
        <v>147</v>
      </c>
      <c r="AW1473" s="14" t="s">
        <v>30</v>
      </c>
      <c r="AX1473" s="14" t="s">
        <v>73</v>
      </c>
      <c r="AY1473" s="250" t="s">
        <v>139</v>
      </c>
    </row>
    <row r="1474" s="13" customFormat="1">
      <c r="A1474" s="13"/>
      <c r="B1474" s="229"/>
      <c r="C1474" s="230"/>
      <c r="D1474" s="231" t="s">
        <v>149</v>
      </c>
      <c r="E1474" s="232" t="s">
        <v>1</v>
      </c>
      <c r="F1474" s="233" t="s">
        <v>230</v>
      </c>
      <c r="G1474" s="230"/>
      <c r="H1474" s="232" t="s">
        <v>1</v>
      </c>
      <c r="I1474" s="234"/>
      <c r="J1474" s="230"/>
      <c r="K1474" s="230"/>
      <c r="L1474" s="235"/>
      <c r="M1474" s="236"/>
      <c r="N1474" s="237"/>
      <c r="O1474" s="237"/>
      <c r="P1474" s="237"/>
      <c r="Q1474" s="237"/>
      <c r="R1474" s="237"/>
      <c r="S1474" s="237"/>
      <c r="T1474" s="23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39" t="s">
        <v>149</v>
      </c>
      <c r="AU1474" s="239" t="s">
        <v>147</v>
      </c>
      <c r="AV1474" s="13" t="s">
        <v>81</v>
      </c>
      <c r="AW1474" s="13" t="s">
        <v>30</v>
      </c>
      <c r="AX1474" s="13" t="s">
        <v>73</v>
      </c>
      <c r="AY1474" s="239" t="s">
        <v>139</v>
      </c>
    </row>
    <row r="1475" s="14" customFormat="1">
      <c r="A1475" s="14"/>
      <c r="B1475" s="240"/>
      <c r="C1475" s="241"/>
      <c r="D1475" s="231" t="s">
        <v>149</v>
      </c>
      <c r="E1475" s="242" t="s">
        <v>1</v>
      </c>
      <c r="F1475" s="243" t="s">
        <v>214</v>
      </c>
      <c r="G1475" s="241"/>
      <c r="H1475" s="244">
        <v>5.7599999999999998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149</v>
      </c>
      <c r="AU1475" s="250" t="s">
        <v>147</v>
      </c>
      <c r="AV1475" s="14" t="s">
        <v>147</v>
      </c>
      <c r="AW1475" s="14" t="s">
        <v>30</v>
      </c>
      <c r="AX1475" s="14" t="s">
        <v>73</v>
      </c>
      <c r="AY1475" s="250" t="s">
        <v>139</v>
      </c>
    </row>
    <row r="1476" s="15" customFormat="1">
      <c r="A1476" s="15"/>
      <c r="B1476" s="262"/>
      <c r="C1476" s="263"/>
      <c r="D1476" s="231" t="s">
        <v>149</v>
      </c>
      <c r="E1476" s="264" t="s">
        <v>1</v>
      </c>
      <c r="F1476" s="265" t="s">
        <v>170</v>
      </c>
      <c r="G1476" s="263"/>
      <c r="H1476" s="266">
        <v>22.714999999999996</v>
      </c>
      <c r="I1476" s="267"/>
      <c r="J1476" s="263"/>
      <c r="K1476" s="263"/>
      <c r="L1476" s="268"/>
      <c r="M1476" s="269"/>
      <c r="N1476" s="270"/>
      <c r="O1476" s="270"/>
      <c r="P1476" s="270"/>
      <c r="Q1476" s="270"/>
      <c r="R1476" s="270"/>
      <c r="S1476" s="270"/>
      <c r="T1476" s="271"/>
      <c r="U1476" s="15"/>
      <c r="V1476" s="15"/>
      <c r="W1476" s="15"/>
      <c r="X1476" s="15"/>
      <c r="Y1476" s="15"/>
      <c r="Z1476" s="15"/>
      <c r="AA1476" s="15"/>
      <c r="AB1476" s="15"/>
      <c r="AC1476" s="15"/>
      <c r="AD1476" s="15"/>
      <c r="AE1476" s="15"/>
      <c r="AT1476" s="272" t="s">
        <v>149</v>
      </c>
      <c r="AU1476" s="272" t="s">
        <v>147</v>
      </c>
      <c r="AV1476" s="15" t="s">
        <v>146</v>
      </c>
      <c r="AW1476" s="15" t="s">
        <v>30</v>
      </c>
      <c r="AX1476" s="15" t="s">
        <v>81</v>
      </c>
      <c r="AY1476" s="272" t="s">
        <v>139</v>
      </c>
    </row>
    <row r="1477" s="2" customFormat="1" ht="24.15" customHeight="1">
      <c r="A1477" s="38"/>
      <c r="B1477" s="39"/>
      <c r="C1477" s="215" t="s">
        <v>1829</v>
      </c>
      <c r="D1477" s="215" t="s">
        <v>142</v>
      </c>
      <c r="E1477" s="216" t="s">
        <v>1830</v>
      </c>
      <c r="F1477" s="217" t="s">
        <v>1831</v>
      </c>
      <c r="G1477" s="218" t="s">
        <v>145</v>
      </c>
      <c r="H1477" s="219">
        <v>0.79200000000000004</v>
      </c>
      <c r="I1477" s="220"/>
      <c r="J1477" s="221">
        <f>ROUND(I1477*H1477,2)</f>
        <v>0</v>
      </c>
      <c r="K1477" s="222"/>
      <c r="L1477" s="44"/>
      <c r="M1477" s="223" t="s">
        <v>1</v>
      </c>
      <c r="N1477" s="224" t="s">
        <v>39</v>
      </c>
      <c r="O1477" s="91"/>
      <c r="P1477" s="225">
        <f>O1477*H1477</f>
        <v>0</v>
      </c>
      <c r="Q1477" s="225">
        <v>0</v>
      </c>
      <c r="R1477" s="225">
        <f>Q1477*H1477</f>
        <v>0</v>
      </c>
      <c r="S1477" s="225">
        <v>0</v>
      </c>
      <c r="T1477" s="226">
        <f>S1477*H1477</f>
        <v>0</v>
      </c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R1477" s="227" t="s">
        <v>256</v>
      </c>
      <c r="AT1477" s="227" t="s">
        <v>142</v>
      </c>
      <c r="AU1477" s="227" t="s">
        <v>147</v>
      </c>
      <c r="AY1477" s="17" t="s">
        <v>139</v>
      </c>
      <c r="BE1477" s="228">
        <f>IF(N1477="základní",J1477,0)</f>
        <v>0</v>
      </c>
      <c r="BF1477" s="228">
        <f>IF(N1477="snížená",J1477,0)</f>
        <v>0</v>
      </c>
      <c r="BG1477" s="228">
        <f>IF(N1477="zákl. přenesená",J1477,0)</f>
        <v>0</v>
      </c>
      <c r="BH1477" s="228">
        <f>IF(N1477="sníž. přenesená",J1477,0)</f>
        <v>0</v>
      </c>
      <c r="BI1477" s="228">
        <f>IF(N1477="nulová",J1477,0)</f>
        <v>0</v>
      </c>
      <c r="BJ1477" s="17" t="s">
        <v>147</v>
      </c>
      <c r="BK1477" s="228">
        <f>ROUND(I1477*H1477,2)</f>
        <v>0</v>
      </c>
      <c r="BL1477" s="17" t="s">
        <v>256</v>
      </c>
      <c r="BM1477" s="227" t="s">
        <v>1832</v>
      </c>
    </row>
    <row r="1478" s="2" customFormat="1" ht="33" customHeight="1">
      <c r="A1478" s="38"/>
      <c r="B1478" s="39"/>
      <c r="C1478" s="215" t="s">
        <v>1833</v>
      </c>
      <c r="D1478" s="215" t="s">
        <v>142</v>
      </c>
      <c r="E1478" s="216" t="s">
        <v>1834</v>
      </c>
      <c r="F1478" s="217" t="s">
        <v>1835</v>
      </c>
      <c r="G1478" s="218" t="s">
        <v>145</v>
      </c>
      <c r="H1478" s="219">
        <v>1.5840000000000001</v>
      </c>
      <c r="I1478" s="220"/>
      <c r="J1478" s="221">
        <f>ROUND(I1478*H1478,2)</f>
        <v>0</v>
      </c>
      <c r="K1478" s="222"/>
      <c r="L1478" s="44"/>
      <c r="M1478" s="223" t="s">
        <v>1</v>
      </c>
      <c r="N1478" s="224" t="s">
        <v>39</v>
      </c>
      <c r="O1478" s="91"/>
      <c r="P1478" s="225">
        <f>O1478*H1478</f>
        <v>0</v>
      </c>
      <c r="Q1478" s="225">
        <v>0</v>
      </c>
      <c r="R1478" s="225">
        <f>Q1478*H1478</f>
        <v>0</v>
      </c>
      <c r="S1478" s="225">
        <v>0</v>
      </c>
      <c r="T1478" s="226">
        <f>S1478*H1478</f>
        <v>0</v>
      </c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R1478" s="227" t="s">
        <v>256</v>
      </c>
      <c r="AT1478" s="227" t="s">
        <v>142</v>
      </c>
      <c r="AU1478" s="227" t="s">
        <v>147</v>
      </c>
      <c r="AY1478" s="17" t="s">
        <v>139</v>
      </c>
      <c r="BE1478" s="228">
        <f>IF(N1478="základní",J1478,0)</f>
        <v>0</v>
      </c>
      <c r="BF1478" s="228">
        <f>IF(N1478="snížená",J1478,0)</f>
        <v>0</v>
      </c>
      <c r="BG1478" s="228">
        <f>IF(N1478="zákl. přenesená",J1478,0)</f>
        <v>0</v>
      </c>
      <c r="BH1478" s="228">
        <f>IF(N1478="sníž. přenesená",J1478,0)</f>
        <v>0</v>
      </c>
      <c r="BI1478" s="228">
        <f>IF(N1478="nulová",J1478,0)</f>
        <v>0</v>
      </c>
      <c r="BJ1478" s="17" t="s">
        <v>147</v>
      </c>
      <c r="BK1478" s="228">
        <f>ROUND(I1478*H1478,2)</f>
        <v>0</v>
      </c>
      <c r="BL1478" s="17" t="s">
        <v>256</v>
      </c>
      <c r="BM1478" s="227" t="s">
        <v>1836</v>
      </c>
    </row>
    <row r="1479" s="14" customFormat="1">
      <c r="A1479" s="14"/>
      <c r="B1479" s="240"/>
      <c r="C1479" s="241"/>
      <c r="D1479" s="231" t="s">
        <v>149</v>
      </c>
      <c r="E1479" s="241"/>
      <c r="F1479" s="243" t="s">
        <v>1837</v>
      </c>
      <c r="G1479" s="241"/>
      <c r="H1479" s="244">
        <v>1.5840000000000001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149</v>
      </c>
      <c r="AU1479" s="250" t="s">
        <v>147</v>
      </c>
      <c r="AV1479" s="14" t="s">
        <v>147</v>
      </c>
      <c r="AW1479" s="14" t="s">
        <v>4</v>
      </c>
      <c r="AX1479" s="14" t="s">
        <v>81</v>
      </c>
      <c r="AY1479" s="250" t="s">
        <v>139</v>
      </c>
    </row>
    <row r="1480" s="12" customFormat="1" ht="22.8" customHeight="1">
      <c r="A1480" s="12"/>
      <c r="B1480" s="199"/>
      <c r="C1480" s="200"/>
      <c r="D1480" s="201" t="s">
        <v>72</v>
      </c>
      <c r="E1480" s="213" t="s">
        <v>1838</v>
      </c>
      <c r="F1480" s="213" t="s">
        <v>1839</v>
      </c>
      <c r="G1480" s="200"/>
      <c r="H1480" s="200"/>
      <c r="I1480" s="203"/>
      <c r="J1480" s="214">
        <f>BK1480</f>
        <v>0</v>
      </c>
      <c r="K1480" s="200"/>
      <c r="L1480" s="205"/>
      <c r="M1480" s="206"/>
      <c r="N1480" s="207"/>
      <c r="O1480" s="207"/>
      <c r="P1480" s="208">
        <f>SUM(P1481:P1633)</f>
        <v>0</v>
      </c>
      <c r="Q1480" s="207"/>
      <c r="R1480" s="208">
        <f>SUM(R1481:R1633)</f>
        <v>0.027549260000000002</v>
      </c>
      <c r="S1480" s="207"/>
      <c r="T1480" s="209">
        <f>SUM(T1481:T1633)</f>
        <v>0</v>
      </c>
      <c r="U1480" s="12"/>
      <c r="V1480" s="12"/>
      <c r="W1480" s="12"/>
      <c r="X1480" s="12"/>
      <c r="Y1480" s="12"/>
      <c r="Z1480" s="12"/>
      <c r="AA1480" s="12"/>
      <c r="AB1480" s="12"/>
      <c r="AC1480" s="12"/>
      <c r="AD1480" s="12"/>
      <c r="AE1480" s="12"/>
      <c r="AR1480" s="210" t="s">
        <v>147</v>
      </c>
      <c r="AT1480" s="211" t="s">
        <v>72</v>
      </c>
      <c r="AU1480" s="211" t="s">
        <v>81</v>
      </c>
      <c r="AY1480" s="210" t="s">
        <v>139</v>
      </c>
      <c r="BK1480" s="212">
        <f>SUM(BK1481:BK1633)</f>
        <v>0</v>
      </c>
    </row>
    <row r="1481" s="2" customFormat="1" ht="24.15" customHeight="1">
      <c r="A1481" s="38"/>
      <c r="B1481" s="39"/>
      <c r="C1481" s="215" t="s">
        <v>1840</v>
      </c>
      <c r="D1481" s="215" t="s">
        <v>142</v>
      </c>
      <c r="E1481" s="216" t="s">
        <v>1841</v>
      </c>
      <c r="F1481" s="217" t="s">
        <v>1842</v>
      </c>
      <c r="G1481" s="218" t="s">
        <v>160</v>
      </c>
      <c r="H1481" s="219">
        <v>3</v>
      </c>
      <c r="I1481" s="220"/>
      <c r="J1481" s="221">
        <f>ROUND(I1481*H1481,2)</f>
        <v>0</v>
      </c>
      <c r="K1481" s="222"/>
      <c r="L1481" s="44"/>
      <c r="M1481" s="223" t="s">
        <v>1</v>
      </c>
      <c r="N1481" s="224" t="s">
        <v>39</v>
      </c>
      <c r="O1481" s="91"/>
      <c r="P1481" s="225">
        <f>O1481*H1481</f>
        <v>0</v>
      </c>
      <c r="Q1481" s="225">
        <v>0</v>
      </c>
      <c r="R1481" s="225">
        <f>Q1481*H1481</f>
        <v>0</v>
      </c>
      <c r="S1481" s="225">
        <v>0</v>
      </c>
      <c r="T1481" s="226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227" t="s">
        <v>256</v>
      </c>
      <c r="AT1481" s="227" t="s">
        <v>142</v>
      </c>
      <c r="AU1481" s="227" t="s">
        <v>147</v>
      </c>
      <c r="AY1481" s="17" t="s">
        <v>139</v>
      </c>
      <c r="BE1481" s="228">
        <f>IF(N1481="základní",J1481,0)</f>
        <v>0</v>
      </c>
      <c r="BF1481" s="228">
        <f>IF(N1481="snížená",J1481,0)</f>
        <v>0</v>
      </c>
      <c r="BG1481" s="228">
        <f>IF(N1481="zákl. přenesená",J1481,0)</f>
        <v>0</v>
      </c>
      <c r="BH1481" s="228">
        <f>IF(N1481="sníž. přenesená",J1481,0)</f>
        <v>0</v>
      </c>
      <c r="BI1481" s="228">
        <f>IF(N1481="nulová",J1481,0)</f>
        <v>0</v>
      </c>
      <c r="BJ1481" s="17" t="s">
        <v>147</v>
      </c>
      <c r="BK1481" s="228">
        <f>ROUND(I1481*H1481,2)</f>
        <v>0</v>
      </c>
      <c r="BL1481" s="17" t="s">
        <v>256</v>
      </c>
      <c r="BM1481" s="227" t="s">
        <v>1843</v>
      </c>
    </row>
    <row r="1482" s="13" customFormat="1">
      <c r="A1482" s="13"/>
      <c r="B1482" s="229"/>
      <c r="C1482" s="230"/>
      <c r="D1482" s="231" t="s">
        <v>149</v>
      </c>
      <c r="E1482" s="232" t="s">
        <v>1</v>
      </c>
      <c r="F1482" s="233" t="s">
        <v>1844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149</v>
      </c>
      <c r="AU1482" s="239" t="s">
        <v>147</v>
      </c>
      <c r="AV1482" s="13" t="s">
        <v>81</v>
      </c>
      <c r="AW1482" s="13" t="s">
        <v>30</v>
      </c>
      <c r="AX1482" s="13" t="s">
        <v>73</v>
      </c>
      <c r="AY1482" s="239" t="s">
        <v>139</v>
      </c>
    </row>
    <row r="1483" s="14" customFormat="1">
      <c r="A1483" s="14"/>
      <c r="B1483" s="240"/>
      <c r="C1483" s="241"/>
      <c r="D1483" s="231" t="s">
        <v>149</v>
      </c>
      <c r="E1483" s="242" t="s">
        <v>1</v>
      </c>
      <c r="F1483" s="243" t="s">
        <v>147</v>
      </c>
      <c r="G1483" s="241"/>
      <c r="H1483" s="244">
        <v>2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149</v>
      </c>
      <c r="AU1483" s="250" t="s">
        <v>147</v>
      </c>
      <c r="AV1483" s="14" t="s">
        <v>147</v>
      </c>
      <c r="AW1483" s="14" t="s">
        <v>30</v>
      </c>
      <c r="AX1483" s="14" t="s">
        <v>73</v>
      </c>
      <c r="AY1483" s="250" t="s">
        <v>139</v>
      </c>
    </row>
    <row r="1484" s="13" customFormat="1">
      <c r="A1484" s="13"/>
      <c r="B1484" s="229"/>
      <c r="C1484" s="230"/>
      <c r="D1484" s="231" t="s">
        <v>149</v>
      </c>
      <c r="E1484" s="232" t="s">
        <v>1</v>
      </c>
      <c r="F1484" s="233" t="s">
        <v>1845</v>
      </c>
      <c r="G1484" s="230"/>
      <c r="H1484" s="232" t="s">
        <v>1</v>
      </c>
      <c r="I1484" s="234"/>
      <c r="J1484" s="230"/>
      <c r="K1484" s="230"/>
      <c r="L1484" s="235"/>
      <c r="M1484" s="236"/>
      <c r="N1484" s="237"/>
      <c r="O1484" s="237"/>
      <c r="P1484" s="237"/>
      <c r="Q1484" s="237"/>
      <c r="R1484" s="237"/>
      <c r="S1484" s="237"/>
      <c r="T1484" s="23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9" t="s">
        <v>149</v>
      </c>
      <c r="AU1484" s="239" t="s">
        <v>147</v>
      </c>
      <c r="AV1484" s="13" t="s">
        <v>81</v>
      </c>
      <c r="AW1484" s="13" t="s">
        <v>30</v>
      </c>
      <c r="AX1484" s="13" t="s">
        <v>73</v>
      </c>
      <c r="AY1484" s="239" t="s">
        <v>139</v>
      </c>
    </row>
    <row r="1485" s="14" customFormat="1">
      <c r="A1485" s="14"/>
      <c r="B1485" s="240"/>
      <c r="C1485" s="241"/>
      <c r="D1485" s="231" t="s">
        <v>149</v>
      </c>
      <c r="E1485" s="242" t="s">
        <v>1</v>
      </c>
      <c r="F1485" s="243" t="s">
        <v>81</v>
      </c>
      <c r="G1485" s="241"/>
      <c r="H1485" s="244">
        <v>1</v>
      </c>
      <c r="I1485" s="245"/>
      <c r="J1485" s="241"/>
      <c r="K1485" s="241"/>
      <c r="L1485" s="246"/>
      <c r="M1485" s="247"/>
      <c r="N1485" s="248"/>
      <c r="O1485" s="248"/>
      <c r="P1485" s="248"/>
      <c r="Q1485" s="248"/>
      <c r="R1485" s="248"/>
      <c r="S1485" s="248"/>
      <c r="T1485" s="24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0" t="s">
        <v>149</v>
      </c>
      <c r="AU1485" s="250" t="s">
        <v>147</v>
      </c>
      <c r="AV1485" s="14" t="s">
        <v>147</v>
      </c>
      <c r="AW1485" s="14" t="s">
        <v>30</v>
      </c>
      <c r="AX1485" s="14" t="s">
        <v>73</v>
      </c>
      <c r="AY1485" s="250" t="s">
        <v>139</v>
      </c>
    </row>
    <row r="1486" s="15" customFormat="1">
      <c r="A1486" s="15"/>
      <c r="B1486" s="262"/>
      <c r="C1486" s="263"/>
      <c r="D1486" s="231" t="s">
        <v>149</v>
      </c>
      <c r="E1486" s="264" t="s">
        <v>1</v>
      </c>
      <c r="F1486" s="265" t="s">
        <v>170</v>
      </c>
      <c r="G1486" s="263"/>
      <c r="H1486" s="266">
        <v>3</v>
      </c>
      <c r="I1486" s="267"/>
      <c r="J1486" s="263"/>
      <c r="K1486" s="263"/>
      <c r="L1486" s="268"/>
      <c r="M1486" s="269"/>
      <c r="N1486" s="270"/>
      <c r="O1486" s="270"/>
      <c r="P1486" s="270"/>
      <c r="Q1486" s="270"/>
      <c r="R1486" s="270"/>
      <c r="S1486" s="270"/>
      <c r="T1486" s="271"/>
      <c r="U1486" s="15"/>
      <c r="V1486" s="15"/>
      <c r="W1486" s="15"/>
      <c r="X1486" s="15"/>
      <c r="Y1486" s="15"/>
      <c r="Z1486" s="15"/>
      <c r="AA1486" s="15"/>
      <c r="AB1486" s="15"/>
      <c r="AC1486" s="15"/>
      <c r="AD1486" s="15"/>
      <c r="AE1486" s="15"/>
      <c r="AT1486" s="272" t="s">
        <v>149</v>
      </c>
      <c r="AU1486" s="272" t="s">
        <v>147</v>
      </c>
      <c r="AV1486" s="15" t="s">
        <v>146</v>
      </c>
      <c r="AW1486" s="15" t="s">
        <v>30</v>
      </c>
      <c r="AX1486" s="15" t="s">
        <v>81</v>
      </c>
      <c r="AY1486" s="272" t="s">
        <v>139</v>
      </c>
    </row>
    <row r="1487" s="2" customFormat="1" ht="24.15" customHeight="1">
      <c r="A1487" s="38"/>
      <c r="B1487" s="39"/>
      <c r="C1487" s="215" t="s">
        <v>1846</v>
      </c>
      <c r="D1487" s="215" t="s">
        <v>142</v>
      </c>
      <c r="E1487" s="216" t="s">
        <v>1847</v>
      </c>
      <c r="F1487" s="217" t="s">
        <v>1848</v>
      </c>
      <c r="G1487" s="218" t="s">
        <v>166</v>
      </c>
      <c r="H1487" s="219">
        <v>8.4800000000000004</v>
      </c>
      <c r="I1487" s="220"/>
      <c r="J1487" s="221">
        <f>ROUND(I1487*H1487,2)</f>
        <v>0</v>
      </c>
      <c r="K1487" s="222"/>
      <c r="L1487" s="44"/>
      <c r="M1487" s="223" t="s">
        <v>1</v>
      </c>
      <c r="N1487" s="224" t="s">
        <v>39</v>
      </c>
      <c r="O1487" s="91"/>
      <c r="P1487" s="225">
        <f>O1487*H1487</f>
        <v>0</v>
      </c>
      <c r="Q1487" s="225">
        <v>0</v>
      </c>
      <c r="R1487" s="225">
        <f>Q1487*H1487</f>
        <v>0</v>
      </c>
      <c r="S1487" s="225">
        <v>0</v>
      </c>
      <c r="T1487" s="226">
        <f>S1487*H1487</f>
        <v>0</v>
      </c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R1487" s="227" t="s">
        <v>256</v>
      </c>
      <c r="AT1487" s="227" t="s">
        <v>142</v>
      </c>
      <c r="AU1487" s="227" t="s">
        <v>147</v>
      </c>
      <c r="AY1487" s="17" t="s">
        <v>139</v>
      </c>
      <c r="BE1487" s="228">
        <f>IF(N1487="základní",J1487,0)</f>
        <v>0</v>
      </c>
      <c r="BF1487" s="228">
        <f>IF(N1487="snížená",J1487,0)</f>
        <v>0</v>
      </c>
      <c r="BG1487" s="228">
        <f>IF(N1487="zákl. přenesená",J1487,0)</f>
        <v>0</v>
      </c>
      <c r="BH1487" s="228">
        <f>IF(N1487="sníž. přenesená",J1487,0)</f>
        <v>0</v>
      </c>
      <c r="BI1487" s="228">
        <f>IF(N1487="nulová",J1487,0)</f>
        <v>0</v>
      </c>
      <c r="BJ1487" s="17" t="s">
        <v>147</v>
      </c>
      <c r="BK1487" s="228">
        <f>ROUND(I1487*H1487,2)</f>
        <v>0</v>
      </c>
      <c r="BL1487" s="17" t="s">
        <v>256</v>
      </c>
      <c r="BM1487" s="227" t="s">
        <v>1849</v>
      </c>
    </row>
    <row r="1488" s="13" customFormat="1">
      <c r="A1488" s="13"/>
      <c r="B1488" s="229"/>
      <c r="C1488" s="230"/>
      <c r="D1488" s="231" t="s">
        <v>149</v>
      </c>
      <c r="E1488" s="232" t="s">
        <v>1</v>
      </c>
      <c r="F1488" s="233" t="s">
        <v>1850</v>
      </c>
      <c r="G1488" s="230"/>
      <c r="H1488" s="232" t="s">
        <v>1</v>
      </c>
      <c r="I1488" s="234"/>
      <c r="J1488" s="230"/>
      <c r="K1488" s="230"/>
      <c r="L1488" s="235"/>
      <c r="M1488" s="236"/>
      <c r="N1488" s="237"/>
      <c r="O1488" s="237"/>
      <c r="P1488" s="237"/>
      <c r="Q1488" s="237"/>
      <c r="R1488" s="237"/>
      <c r="S1488" s="237"/>
      <c r="T1488" s="23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9" t="s">
        <v>149</v>
      </c>
      <c r="AU1488" s="239" t="s">
        <v>147</v>
      </c>
      <c r="AV1488" s="13" t="s">
        <v>81</v>
      </c>
      <c r="AW1488" s="13" t="s">
        <v>30</v>
      </c>
      <c r="AX1488" s="13" t="s">
        <v>73</v>
      </c>
      <c r="AY1488" s="239" t="s">
        <v>139</v>
      </c>
    </row>
    <row r="1489" s="14" customFormat="1">
      <c r="A1489" s="14"/>
      <c r="B1489" s="240"/>
      <c r="C1489" s="241"/>
      <c r="D1489" s="231" t="s">
        <v>149</v>
      </c>
      <c r="E1489" s="242" t="s">
        <v>1</v>
      </c>
      <c r="F1489" s="243" t="s">
        <v>1851</v>
      </c>
      <c r="G1489" s="241"/>
      <c r="H1489" s="244">
        <v>5.2800000000000002</v>
      </c>
      <c r="I1489" s="245"/>
      <c r="J1489" s="241"/>
      <c r="K1489" s="241"/>
      <c r="L1489" s="246"/>
      <c r="M1489" s="247"/>
      <c r="N1489" s="248"/>
      <c r="O1489" s="248"/>
      <c r="P1489" s="248"/>
      <c r="Q1489" s="248"/>
      <c r="R1489" s="248"/>
      <c r="S1489" s="248"/>
      <c r="T1489" s="24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0" t="s">
        <v>149</v>
      </c>
      <c r="AU1489" s="250" t="s">
        <v>147</v>
      </c>
      <c r="AV1489" s="14" t="s">
        <v>147</v>
      </c>
      <c r="AW1489" s="14" t="s">
        <v>30</v>
      </c>
      <c r="AX1489" s="14" t="s">
        <v>73</v>
      </c>
      <c r="AY1489" s="250" t="s">
        <v>139</v>
      </c>
    </row>
    <row r="1490" s="13" customFormat="1">
      <c r="A1490" s="13"/>
      <c r="B1490" s="229"/>
      <c r="C1490" s="230"/>
      <c r="D1490" s="231" t="s">
        <v>149</v>
      </c>
      <c r="E1490" s="232" t="s">
        <v>1</v>
      </c>
      <c r="F1490" s="233" t="s">
        <v>1845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149</v>
      </c>
      <c r="AU1490" s="239" t="s">
        <v>147</v>
      </c>
      <c r="AV1490" s="13" t="s">
        <v>81</v>
      </c>
      <c r="AW1490" s="13" t="s">
        <v>30</v>
      </c>
      <c r="AX1490" s="13" t="s">
        <v>73</v>
      </c>
      <c r="AY1490" s="239" t="s">
        <v>139</v>
      </c>
    </row>
    <row r="1491" s="14" customFormat="1">
      <c r="A1491" s="14"/>
      <c r="B1491" s="240"/>
      <c r="C1491" s="241"/>
      <c r="D1491" s="231" t="s">
        <v>149</v>
      </c>
      <c r="E1491" s="242" t="s">
        <v>1</v>
      </c>
      <c r="F1491" s="243" t="s">
        <v>1852</v>
      </c>
      <c r="G1491" s="241"/>
      <c r="H1491" s="244">
        <v>3.2000000000000002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149</v>
      </c>
      <c r="AU1491" s="250" t="s">
        <v>147</v>
      </c>
      <c r="AV1491" s="14" t="s">
        <v>147</v>
      </c>
      <c r="AW1491" s="14" t="s">
        <v>30</v>
      </c>
      <c r="AX1491" s="14" t="s">
        <v>73</v>
      </c>
      <c r="AY1491" s="250" t="s">
        <v>139</v>
      </c>
    </row>
    <row r="1492" s="15" customFormat="1">
      <c r="A1492" s="15"/>
      <c r="B1492" s="262"/>
      <c r="C1492" s="263"/>
      <c r="D1492" s="231" t="s">
        <v>149</v>
      </c>
      <c r="E1492" s="264" t="s">
        <v>1</v>
      </c>
      <c r="F1492" s="265" t="s">
        <v>170</v>
      </c>
      <c r="G1492" s="263"/>
      <c r="H1492" s="266">
        <v>8.4800000000000004</v>
      </c>
      <c r="I1492" s="267"/>
      <c r="J1492" s="263"/>
      <c r="K1492" s="263"/>
      <c r="L1492" s="268"/>
      <c r="M1492" s="269"/>
      <c r="N1492" s="270"/>
      <c r="O1492" s="270"/>
      <c r="P1492" s="270"/>
      <c r="Q1492" s="270"/>
      <c r="R1492" s="270"/>
      <c r="S1492" s="270"/>
      <c r="T1492" s="271"/>
      <c r="U1492" s="15"/>
      <c r="V1492" s="15"/>
      <c r="W1492" s="15"/>
      <c r="X1492" s="15"/>
      <c r="Y1492" s="15"/>
      <c r="Z1492" s="15"/>
      <c r="AA1492" s="15"/>
      <c r="AB1492" s="15"/>
      <c r="AC1492" s="15"/>
      <c r="AD1492" s="15"/>
      <c r="AE1492" s="15"/>
      <c r="AT1492" s="272" t="s">
        <v>149</v>
      </c>
      <c r="AU1492" s="272" t="s">
        <v>147</v>
      </c>
      <c r="AV1492" s="15" t="s">
        <v>146</v>
      </c>
      <c r="AW1492" s="15" t="s">
        <v>30</v>
      </c>
      <c r="AX1492" s="15" t="s">
        <v>81</v>
      </c>
      <c r="AY1492" s="272" t="s">
        <v>139</v>
      </c>
    </row>
    <row r="1493" s="2" customFormat="1" ht="24.15" customHeight="1">
      <c r="A1493" s="38"/>
      <c r="B1493" s="39"/>
      <c r="C1493" s="215" t="s">
        <v>1853</v>
      </c>
      <c r="D1493" s="215" t="s">
        <v>142</v>
      </c>
      <c r="E1493" s="216" t="s">
        <v>1854</v>
      </c>
      <c r="F1493" s="217" t="s">
        <v>1855</v>
      </c>
      <c r="G1493" s="218" t="s">
        <v>166</v>
      </c>
      <c r="H1493" s="219">
        <v>8.8640000000000008</v>
      </c>
      <c r="I1493" s="220"/>
      <c r="J1493" s="221">
        <f>ROUND(I1493*H1493,2)</f>
        <v>0</v>
      </c>
      <c r="K1493" s="222"/>
      <c r="L1493" s="44"/>
      <c r="M1493" s="223" t="s">
        <v>1</v>
      </c>
      <c r="N1493" s="224" t="s">
        <v>39</v>
      </c>
      <c r="O1493" s="91"/>
      <c r="P1493" s="225">
        <f>O1493*H1493</f>
        <v>0</v>
      </c>
      <c r="Q1493" s="225">
        <v>2.0000000000000002E-05</v>
      </c>
      <c r="R1493" s="225">
        <f>Q1493*H1493</f>
        <v>0.00017728000000000004</v>
      </c>
      <c r="S1493" s="225">
        <v>0</v>
      </c>
      <c r="T1493" s="226">
        <f>S1493*H1493</f>
        <v>0</v>
      </c>
      <c r="U1493" s="38"/>
      <c r="V1493" s="38"/>
      <c r="W1493" s="38"/>
      <c r="X1493" s="38"/>
      <c r="Y1493" s="38"/>
      <c r="Z1493" s="38"/>
      <c r="AA1493" s="38"/>
      <c r="AB1493" s="38"/>
      <c r="AC1493" s="38"/>
      <c r="AD1493" s="38"/>
      <c r="AE1493" s="38"/>
      <c r="AR1493" s="227" t="s">
        <v>256</v>
      </c>
      <c r="AT1493" s="227" t="s">
        <v>142</v>
      </c>
      <c r="AU1493" s="227" t="s">
        <v>147</v>
      </c>
      <c r="AY1493" s="17" t="s">
        <v>139</v>
      </c>
      <c r="BE1493" s="228">
        <f>IF(N1493="základní",J1493,0)</f>
        <v>0</v>
      </c>
      <c r="BF1493" s="228">
        <f>IF(N1493="snížená",J1493,0)</f>
        <v>0</v>
      </c>
      <c r="BG1493" s="228">
        <f>IF(N1493="zákl. přenesená",J1493,0)</f>
        <v>0</v>
      </c>
      <c r="BH1493" s="228">
        <f>IF(N1493="sníž. přenesená",J1493,0)</f>
        <v>0</v>
      </c>
      <c r="BI1493" s="228">
        <f>IF(N1493="nulová",J1493,0)</f>
        <v>0</v>
      </c>
      <c r="BJ1493" s="17" t="s">
        <v>147</v>
      </c>
      <c r="BK1493" s="228">
        <f>ROUND(I1493*H1493,2)</f>
        <v>0</v>
      </c>
      <c r="BL1493" s="17" t="s">
        <v>256</v>
      </c>
      <c r="BM1493" s="227" t="s">
        <v>1856</v>
      </c>
    </row>
    <row r="1494" s="13" customFormat="1">
      <c r="A1494" s="13"/>
      <c r="B1494" s="229"/>
      <c r="C1494" s="230"/>
      <c r="D1494" s="231" t="s">
        <v>149</v>
      </c>
      <c r="E1494" s="232" t="s">
        <v>1</v>
      </c>
      <c r="F1494" s="233" t="s">
        <v>1857</v>
      </c>
      <c r="G1494" s="230"/>
      <c r="H1494" s="232" t="s">
        <v>1</v>
      </c>
      <c r="I1494" s="234"/>
      <c r="J1494" s="230"/>
      <c r="K1494" s="230"/>
      <c r="L1494" s="235"/>
      <c r="M1494" s="236"/>
      <c r="N1494" s="237"/>
      <c r="O1494" s="237"/>
      <c r="P1494" s="237"/>
      <c r="Q1494" s="237"/>
      <c r="R1494" s="237"/>
      <c r="S1494" s="237"/>
      <c r="T1494" s="23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9" t="s">
        <v>149</v>
      </c>
      <c r="AU1494" s="239" t="s">
        <v>147</v>
      </c>
      <c r="AV1494" s="13" t="s">
        <v>81</v>
      </c>
      <c r="AW1494" s="13" t="s">
        <v>30</v>
      </c>
      <c r="AX1494" s="13" t="s">
        <v>73</v>
      </c>
      <c r="AY1494" s="239" t="s">
        <v>139</v>
      </c>
    </row>
    <row r="1495" s="13" customFormat="1">
      <c r="A1495" s="13"/>
      <c r="B1495" s="229"/>
      <c r="C1495" s="230"/>
      <c r="D1495" s="231" t="s">
        <v>149</v>
      </c>
      <c r="E1495" s="232" t="s">
        <v>1</v>
      </c>
      <c r="F1495" s="233" t="s">
        <v>1858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149</v>
      </c>
      <c r="AU1495" s="239" t="s">
        <v>147</v>
      </c>
      <c r="AV1495" s="13" t="s">
        <v>81</v>
      </c>
      <c r="AW1495" s="13" t="s">
        <v>30</v>
      </c>
      <c r="AX1495" s="13" t="s">
        <v>73</v>
      </c>
      <c r="AY1495" s="239" t="s">
        <v>139</v>
      </c>
    </row>
    <row r="1496" s="14" customFormat="1">
      <c r="A1496" s="14"/>
      <c r="B1496" s="240"/>
      <c r="C1496" s="241"/>
      <c r="D1496" s="231" t="s">
        <v>149</v>
      </c>
      <c r="E1496" s="242" t="s">
        <v>1</v>
      </c>
      <c r="F1496" s="243" t="s">
        <v>1859</v>
      </c>
      <c r="G1496" s="241"/>
      <c r="H1496" s="244">
        <v>3.3919999999999999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149</v>
      </c>
      <c r="AU1496" s="250" t="s">
        <v>147</v>
      </c>
      <c r="AV1496" s="14" t="s">
        <v>147</v>
      </c>
      <c r="AW1496" s="14" t="s">
        <v>30</v>
      </c>
      <c r="AX1496" s="14" t="s">
        <v>73</v>
      </c>
      <c r="AY1496" s="250" t="s">
        <v>139</v>
      </c>
    </row>
    <row r="1497" s="13" customFormat="1">
      <c r="A1497" s="13"/>
      <c r="B1497" s="229"/>
      <c r="C1497" s="230"/>
      <c r="D1497" s="231" t="s">
        <v>149</v>
      </c>
      <c r="E1497" s="232" t="s">
        <v>1</v>
      </c>
      <c r="F1497" s="233" t="s">
        <v>1860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149</v>
      </c>
      <c r="AU1497" s="239" t="s">
        <v>147</v>
      </c>
      <c r="AV1497" s="13" t="s">
        <v>81</v>
      </c>
      <c r="AW1497" s="13" t="s">
        <v>30</v>
      </c>
      <c r="AX1497" s="13" t="s">
        <v>73</v>
      </c>
      <c r="AY1497" s="239" t="s">
        <v>139</v>
      </c>
    </row>
    <row r="1498" s="14" customFormat="1">
      <c r="A1498" s="14"/>
      <c r="B1498" s="240"/>
      <c r="C1498" s="241"/>
      <c r="D1498" s="231" t="s">
        <v>149</v>
      </c>
      <c r="E1498" s="242" t="s">
        <v>1</v>
      </c>
      <c r="F1498" s="243" t="s">
        <v>1861</v>
      </c>
      <c r="G1498" s="241"/>
      <c r="H1498" s="244">
        <v>5.4720000000000004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149</v>
      </c>
      <c r="AU1498" s="250" t="s">
        <v>147</v>
      </c>
      <c r="AV1498" s="14" t="s">
        <v>147</v>
      </c>
      <c r="AW1498" s="14" t="s">
        <v>30</v>
      </c>
      <c r="AX1498" s="14" t="s">
        <v>73</v>
      </c>
      <c r="AY1498" s="250" t="s">
        <v>139</v>
      </c>
    </row>
    <row r="1499" s="15" customFormat="1">
      <c r="A1499" s="15"/>
      <c r="B1499" s="262"/>
      <c r="C1499" s="263"/>
      <c r="D1499" s="231" t="s">
        <v>149</v>
      </c>
      <c r="E1499" s="264" t="s">
        <v>1</v>
      </c>
      <c r="F1499" s="265" t="s">
        <v>170</v>
      </c>
      <c r="G1499" s="263"/>
      <c r="H1499" s="266">
        <v>8.8640000000000008</v>
      </c>
      <c r="I1499" s="267"/>
      <c r="J1499" s="263"/>
      <c r="K1499" s="263"/>
      <c r="L1499" s="268"/>
      <c r="M1499" s="269"/>
      <c r="N1499" s="270"/>
      <c r="O1499" s="270"/>
      <c r="P1499" s="270"/>
      <c r="Q1499" s="270"/>
      <c r="R1499" s="270"/>
      <c r="S1499" s="270"/>
      <c r="T1499" s="271"/>
      <c r="U1499" s="15"/>
      <c r="V1499" s="15"/>
      <c r="W1499" s="15"/>
      <c r="X1499" s="15"/>
      <c r="Y1499" s="15"/>
      <c r="Z1499" s="15"/>
      <c r="AA1499" s="15"/>
      <c r="AB1499" s="15"/>
      <c r="AC1499" s="15"/>
      <c r="AD1499" s="15"/>
      <c r="AE1499" s="15"/>
      <c r="AT1499" s="272" t="s">
        <v>149</v>
      </c>
      <c r="AU1499" s="272" t="s">
        <v>147</v>
      </c>
      <c r="AV1499" s="15" t="s">
        <v>146</v>
      </c>
      <c r="AW1499" s="15" t="s">
        <v>30</v>
      </c>
      <c r="AX1499" s="15" t="s">
        <v>81</v>
      </c>
      <c r="AY1499" s="272" t="s">
        <v>139</v>
      </c>
    </row>
    <row r="1500" s="2" customFormat="1" ht="24.15" customHeight="1">
      <c r="A1500" s="38"/>
      <c r="B1500" s="39"/>
      <c r="C1500" s="215" t="s">
        <v>1862</v>
      </c>
      <c r="D1500" s="215" t="s">
        <v>142</v>
      </c>
      <c r="E1500" s="216" t="s">
        <v>1863</v>
      </c>
      <c r="F1500" s="217" t="s">
        <v>1864</v>
      </c>
      <c r="G1500" s="218" t="s">
        <v>166</v>
      </c>
      <c r="H1500" s="219">
        <v>8.8640000000000008</v>
      </c>
      <c r="I1500" s="220"/>
      <c r="J1500" s="221">
        <f>ROUND(I1500*H1500,2)</f>
        <v>0</v>
      </c>
      <c r="K1500" s="222"/>
      <c r="L1500" s="44"/>
      <c r="M1500" s="223" t="s">
        <v>1</v>
      </c>
      <c r="N1500" s="224" t="s">
        <v>39</v>
      </c>
      <c r="O1500" s="91"/>
      <c r="P1500" s="225">
        <f>O1500*H1500</f>
        <v>0</v>
      </c>
      <c r="Q1500" s="225">
        <v>2.0000000000000002E-05</v>
      </c>
      <c r="R1500" s="225">
        <f>Q1500*H1500</f>
        <v>0.00017728000000000004</v>
      </c>
      <c r="S1500" s="225">
        <v>0</v>
      </c>
      <c r="T1500" s="226">
        <f>S1500*H1500</f>
        <v>0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227" t="s">
        <v>256</v>
      </c>
      <c r="AT1500" s="227" t="s">
        <v>142</v>
      </c>
      <c r="AU1500" s="227" t="s">
        <v>147</v>
      </c>
      <c r="AY1500" s="17" t="s">
        <v>139</v>
      </c>
      <c r="BE1500" s="228">
        <f>IF(N1500="základní",J1500,0)</f>
        <v>0</v>
      </c>
      <c r="BF1500" s="228">
        <f>IF(N1500="snížená",J1500,0)</f>
        <v>0</v>
      </c>
      <c r="BG1500" s="228">
        <f>IF(N1500="zákl. přenesená",J1500,0)</f>
        <v>0</v>
      </c>
      <c r="BH1500" s="228">
        <f>IF(N1500="sníž. přenesená",J1500,0)</f>
        <v>0</v>
      </c>
      <c r="BI1500" s="228">
        <f>IF(N1500="nulová",J1500,0)</f>
        <v>0</v>
      </c>
      <c r="BJ1500" s="17" t="s">
        <v>147</v>
      </c>
      <c r="BK1500" s="228">
        <f>ROUND(I1500*H1500,2)</f>
        <v>0</v>
      </c>
      <c r="BL1500" s="17" t="s">
        <v>256</v>
      </c>
      <c r="BM1500" s="227" t="s">
        <v>1865</v>
      </c>
    </row>
    <row r="1501" s="13" customFormat="1">
      <c r="A1501" s="13"/>
      <c r="B1501" s="229"/>
      <c r="C1501" s="230"/>
      <c r="D1501" s="231" t="s">
        <v>149</v>
      </c>
      <c r="E1501" s="232" t="s">
        <v>1</v>
      </c>
      <c r="F1501" s="233" t="s">
        <v>1857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149</v>
      </c>
      <c r="AU1501" s="239" t="s">
        <v>147</v>
      </c>
      <c r="AV1501" s="13" t="s">
        <v>81</v>
      </c>
      <c r="AW1501" s="13" t="s">
        <v>30</v>
      </c>
      <c r="AX1501" s="13" t="s">
        <v>73</v>
      </c>
      <c r="AY1501" s="239" t="s">
        <v>139</v>
      </c>
    </row>
    <row r="1502" s="13" customFormat="1">
      <c r="A1502" s="13"/>
      <c r="B1502" s="229"/>
      <c r="C1502" s="230"/>
      <c r="D1502" s="231" t="s">
        <v>149</v>
      </c>
      <c r="E1502" s="232" t="s">
        <v>1</v>
      </c>
      <c r="F1502" s="233" t="s">
        <v>1858</v>
      </c>
      <c r="G1502" s="230"/>
      <c r="H1502" s="232" t="s">
        <v>1</v>
      </c>
      <c r="I1502" s="234"/>
      <c r="J1502" s="230"/>
      <c r="K1502" s="230"/>
      <c r="L1502" s="235"/>
      <c r="M1502" s="236"/>
      <c r="N1502" s="237"/>
      <c r="O1502" s="237"/>
      <c r="P1502" s="237"/>
      <c r="Q1502" s="237"/>
      <c r="R1502" s="237"/>
      <c r="S1502" s="237"/>
      <c r="T1502" s="238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9" t="s">
        <v>149</v>
      </c>
      <c r="AU1502" s="239" t="s">
        <v>147</v>
      </c>
      <c r="AV1502" s="13" t="s">
        <v>81</v>
      </c>
      <c r="AW1502" s="13" t="s">
        <v>30</v>
      </c>
      <c r="AX1502" s="13" t="s">
        <v>73</v>
      </c>
      <c r="AY1502" s="239" t="s">
        <v>139</v>
      </c>
    </row>
    <row r="1503" s="14" customFormat="1">
      <c r="A1503" s="14"/>
      <c r="B1503" s="240"/>
      <c r="C1503" s="241"/>
      <c r="D1503" s="231" t="s">
        <v>149</v>
      </c>
      <c r="E1503" s="242" t="s">
        <v>1</v>
      </c>
      <c r="F1503" s="243" t="s">
        <v>1859</v>
      </c>
      <c r="G1503" s="241"/>
      <c r="H1503" s="244">
        <v>3.3919999999999999</v>
      </c>
      <c r="I1503" s="245"/>
      <c r="J1503" s="241"/>
      <c r="K1503" s="241"/>
      <c r="L1503" s="246"/>
      <c r="M1503" s="247"/>
      <c r="N1503" s="248"/>
      <c r="O1503" s="248"/>
      <c r="P1503" s="248"/>
      <c r="Q1503" s="248"/>
      <c r="R1503" s="248"/>
      <c r="S1503" s="248"/>
      <c r="T1503" s="249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0" t="s">
        <v>149</v>
      </c>
      <c r="AU1503" s="250" t="s">
        <v>147</v>
      </c>
      <c r="AV1503" s="14" t="s">
        <v>147</v>
      </c>
      <c r="AW1503" s="14" t="s">
        <v>30</v>
      </c>
      <c r="AX1503" s="14" t="s">
        <v>73</v>
      </c>
      <c r="AY1503" s="250" t="s">
        <v>139</v>
      </c>
    </row>
    <row r="1504" s="13" customFormat="1">
      <c r="A1504" s="13"/>
      <c r="B1504" s="229"/>
      <c r="C1504" s="230"/>
      <c r="D1504" s="231" t="s">
        <v>149</v>
      </c>
      <c r="E1504" s="232" t="s">
        <v>1</v>
      </c>
      <c r="F1504" s="233" t="s">
        <v>1860</v>
      </c>
      <c r="G1504" s="230"/>
      <c r="H1504" s="232" t="s">
        <v>1</v>
      </c>
      <c r="I1504" s="234"/>
      <c r="J1504" s="230"/>
      <c r="K1504" s="230"/>
      <c r="L1504" s="235"/>
      <c r="M1504" s="236"/>
      <c r="N1504" s="237"/>
      <c r="O1504" s="237"/>
      <c r="P1504" s="237"/>
      <c r="Q1504" s="237"/>
      <c r="R1504" s="237"/>
      <c r="S1504" s="237"/>
      <c r="T1504" s="238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9" t="s">
        <v>149</v>
      </c>
      <c r="AU1504" s="239" t="s">
        <v>147</v>
      </c>
      <c r="AV1504" s="13" t="s">
        <v>81</v>
      </c>
      <c r="AW1504" s="13" t="s">
        <v>30</v>
      </c>
      <c r="AX1504" s="13" t="s">
        <v>73</v>
      </c>
      <c r="AY1504" s="239" t="s">
        <v>139</v>
      </c>
    </row>
    <row r="1505" s="14" customFormat="1">
      <c r="A1505" s="14"/>
      <c r="B1505" s="240"/>
      <c r="C1505" s="241"/>
      <c r="D1505" s="231" t="s">
        <v>149</v>
      </c>
      <c r="E1505" s="242" t="s">
        <v>1</v>
      </c>
      <c r="F1505" s="243" t="s">
        <v>1861</v>
      </c>
      <c r="G1505" s="241"/>
      <c r="H1505" s="244">
        <v>5.4720000000000004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149</v>
      </c>
      <c r="AU1505" s="250" t="s">
        <v>147</v>
      </c>
      <c r="AV1505" s="14" t="s">
        <v>147</v>
      </c>
      <c r="AW1505" s="14" t="s">
        <v>30</v>
      </c>
      <c r="AX1505" s="14" t="s">
        <v>73</v>
      </c>
      <c r="AY1505" s="250" t="s">
        <v>139</v>
      </c>
    </row>
    <row r="1506" s="15" customFormat="1">
      <c r="A1506" s="15"/>
      <c r="B1506" s="262"/>
      <c r="C1506" s="263"/>
      <c r="D1506" s="231" t="s">
        <v>149</v>
      </c>
      <c r="E1506" s="264" t="s">
        <v>1</v>
      </c>
      <c r="F1506" s="265" t="s">
        <v>170</v>
      </c>
      <c r="G1506" s="263"/>
      <c r="H1506" s="266">
        <v>8.8640000000000008</v>
      </c>
      <c r="I1506" s="267"/>
      <c r="J1506" s="263"/>
      <c r="K1506" s="263"/>
      <c r="L1506" s="268"/>
      <c r="M1506" s="269"/>
      <c r="N1506" s="270"/>
      <c r="O1506" s="270"/>
      <c r="P1506" s="270"/>
      <c r="Q1506" s="270"/>
      <c r="R1506" s="270"/>
      <c r="S1506" s="270"/>
      <c r="T1506" s="271"/>
      <c r="U1506" s="15"/>
      <c r="V1506" s="15"/>
      <c r="W1506" s="15"/>
      <c r="X1506" s="15"/>
      <c r="Y1506" s="15"/>
      <c r="Z1506" s="15"/>
      <c r="AA1506" s="15"/>
      <c r="AB1506" s="15"/>
      <c r="AC1506" s="15"/>
      <c r="AD1506" s="15"/>
      <c r="AE1506" s="15"/>
      <c r="AT1506" s="272" t="s">
        <v>149</v>
      </c>
      <c r="AU1506" s="272" t="s">
        <v>147</v>
      </c>
      <c r="AV1506" s="15" t="s">
        <v>146</v>
      </c>
      <c r="AW1506" s="15" t="s">
        <v>30</v>
      </c>
      <c r="AX1506" s="15" t="s">
        <v>81</v>
      </c>
      <c r="AY1506" s="272" t="s">
        <v>139</v>
      </c>
    </row>
    <row r="1507" s="2" customFormat="1" ht="24.15" customHeight="1">
      <c r="A1507" s="38"/>
      <c r="B1507" s="39"/>
      <c r="C1507" s="215" t="s">
        <v>1866</v>
      </c>
      <c r="D1507" s="215" t="s">
        <v>142</v>
      </c>
      <c r="E1507" s="216" t="s">
        <v>1867</v>
      </c>
      <c r="F1507" s="217" t="s">
        <v>1868</v>
      </c>
      <c r="G1507" s="218" t="s">
        <v>166</v>
      </c>
      <c r="H1507" s="219">
        <v>26.591999999999999</v>
      </c>
      <c r="I1507" s="220"/>
      <c r="J1507" s="221">
        <f>ROUND(I1507*H1507,2)</f>
        <v>0</v>
      </c>
      <c r="K1507" s="222"/>
      <c r="L1507" s="44"/>
      <c r="M1507" s="223" t="s">
        <v>1</v>
      </c>
      <c r="N1507" s="224" t="s">
        <v>39</v>
      </c>
      <c r="O1507" s="91"/>
      <c r="P1507" s="225">
        <f>O1507*H1507</f>
        <v>0</v>
      </c>
      <c r="Q1507" s="225">
        <v>0</v>
      </c>
      <c r="R1507" s="225">
        <f>Q1507*H1507</f>
        <v>0</v>
      </c>
      <c r="S1507" s="225">
        <v>0</v>
      </c>
      <c r="T1507" s="226">
        <f>S1507*H1507</f>
        <v>0</v>
      </c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R1507" s="227" t="s">
        <v>256</v>
      </c>
      <c r="AT1507" s="227" t="s">
        <v>142</v>
      </c>
      <c r="AU1507" s="227" t="s">
        <v>147</v>
      </c>
      <c r="AY1507" s="17" t="s">
        <v>139</v>
      </c>
      <c r="BE1507" s="228">
        <f>IF(N1507="základní",J1507,0)</f>
        <v>0</v>
      </c>
      <c r="BF1507" s="228">
        <f>IF(N1507="snížená",J1507,0)</f>
        <v>0</v>
      </c>
      <c r="BG1507" s="228">
        <f>IF(N1507="zákl. přenesená",J1507,0)</f>
        <v>0</v>
      </c>
      <c r="BH1507" s="228">
        <f>IF(N1507="sníž. přenesená",J1507,0)</f>
        <v>0</v>
      </c>
      <c r="BI1507" s="228">
        <f>IF(N1507="nulová",J1507,0)</f>
        <v>0</v>
      </c>
      <c r="BJ1507" s="17" t="s">
        <v>147</v>
      </c>
      <c r="BK1507" s="228">
        <f>ROUND(I1507*H1507,2)</f>
        <v>0</v>
      </c>
      <c r="BL1507" s="17" t="s">
        <v>256</v>
      </c>
      <c r="BM1507" s="227" t="s">
        <v>1869</v>
      </c>
    </row>
    <row r="1508" s="13" customFormat="1">
      <c r="A1508" s="13"/>
      <c r="B1508" s="229"/>
      <c r="C1508" s="230"/>
      <c r="D1508" s="231" t="s">
        <v>149</v>
      </c>
      <c r="E1508" s="232" t="s">
        <v>1</v>
      </c>
      <c r="F1508" s="233" t="s">
        <v>1857</v>
      </c>
      <c r="G1508" s="230"/>
      <c r="H1508" s="232" t="s">
        <v>1</v>
      </c>
      <c r="I1508" s="234"/>
      <c r="J1508" s="230"/>
      <c r="K1508" s="230"/>
      <c r="L1508" s="235"/>
      <c r="M1508" s="236"/>
      <c r="N1508" s="237"/>
      <c r="O1508" s="237"/>
      <c r="P1508" s="237"/>
      <c r="Q1508" s="237"/>
      <c r="R1508" s="237"/>
      <c r="S1508" s="237"/>
      <c r="T1508" s="23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9" t="s">
        <v>149</v>
      </c>
      <c r="AU1508" s="239" t="s">
        <v>147</v>
      </c>
      <c r="AV1508" s="13" t="s">
        <v>81</v>
      </c>
      <c r="AW1508" s="13" t="s">
        <v>30</v>
      </c>
      <c r="AX1508" s="13" t="s">
        <v>73</v>
      </c>
      <c r="AY1508" s="239" t="s">
        <v>139</v>
      </c>
    </row>
    <row r="1509" s="13" customFormat="1">
      <c r="A1509" s="13"/>
      <c r="B1509" s="229"/>
      <c r="C1509" s="230"/>
      <c r="D1509" s="231" t="s">
        <v>149</v>
      </c>
      <c r="E1509" s="232" t="s">
        <v>1</v>
      </c>
      <c r="F1509" s="233" t="s">
        <v>1858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149</v>
      </c>
      <c r="AU1509" s="239" t="s">
        <v>147</v>
      </c>
      <c r="AV1509" s="13" t="s">
        <v>81</v>
      </c>
      <c r="AW1509" s="13" t="s">
        <v>30</v>
      </c>
      <c r="AX1509" s="13" t="s">
        <v>73</v>
      </c>
      <c r="AY1509" s="239" t="s">
        <v>139</v>
      </c>
    </row>
    <row r="1510" s="14" customFormat="1">
      <c r="A1510" s="14"/>
      <c r="B1510" s="240"/>
      <c r="C1510" s="241"/>
      <c r="D1510" s="231" t="s">
        <v>149</v>
      </c>
      <c r="E1510" s="242" t="s">
        <v>1</v>
      </c>
      <c r="F1510" s="243" t="s">
        <v>1859</v>
      </c>
      <c r="G1510" s="241"/>
      <c r="H1510" s="244">
        <v>3.3919999999999999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149</v>
      </c>
      <c r="AU1510" s="250" t="s">
        <v>147</v>
      </c>
      <c r="AV1510" s="14" t="s">
        <v>147</v>
      </c>
      <c r="AW1510" s="14" t="s">
        <v>30</v>
      </c>
      <c r="AX1510" s="14" t="s">
        <v>73</v>
      </c>
      <c r="AY1510" s="250" t="s">
        <v>139</v>
      </c>
    </row>
    <row r="1511" s="13" customFormat="1">
      <c r="A1511" s="13"/>
      <c r="B1511" s="229"/>
      <c r="C1511" s="230"/>
      <c r="D1511" s="231" t="s">
        <v>149</v>
      </c>
      <c r="E1511" s="232" t="s">
        <v>1</v>
      </c>
      <c r="F1511" s="233" t="s">
        <v>1860</v>
      </c>
      <c r="G1511" s="230"/>
      <c r="H1511" s="232" t="s">
        <v>1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9" t="s">
        <v>149</v>
      </c>
      <c r="AU1511" s="239" t="s">
        <v>147</v>
      </c>
      <c r="AV1511" s="13" t="s">
        <v>81</v>
      </c>
      <c r="AW1511" s="13" t="s">
        <v>30</v>
      </c>
      <c r="AX1511" s="13" t="s">
        <v>73</v>
      </c>
      <c r="AY1511" s="239" t="s">
        <v>139</v>
      </c>
    </row>
    <row r="1512" s="14" customFormat="1">
      <c r="A1512" s="14"/>
      <c r="B1512" s="240"/>
      <c r="C1512" s="241"/>
      <c r="D1512" s="231" t="s">
        <v>149</v>
      </c>
      <c r="E1512" s="242" t="s">
        <v>1</v>
      </c>
      <c r="F1512" s="243" t="s">
        <v>1861</v>
      </c>
      <c r="G1512" s="241"/>
      <c r="H1512" s="244">
        <v>5.4720000000000004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50" t="s">
        <v>149</v>
      </c>
      <c r="AU1512" s="250" t="s">
        <v>147</v>
      </c>
      <c r="AV1512" s="14" t="s">
        <v>147</v>
      </c>
      <c r="AW1512" s="14" t="s">
        <v>30</v>
      </c>
      <c r="AX1512" s="14" t="s">
        <v>73</v>
      </c>
      <c r="AY1512" s="250" t="s">
        <v>139</v>
      </c>
    </row>
    <row r="1513" s="13" customFormat="1">
      <c r="A1513" s="13"/>
      <c r="B1513" s="229"/>
      <c r="C1513" s="230"/>
      <c r="D1513" s="231" t="s">
        <v>149</v>
      </c>
      <c r="E1513" s="232" t="s">
        <v>1</v>
      </c>
      <c r="F1513" s="233" t="s">
        <v>1870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149</v>
      </c>
      <c r="AU1513" s="239" t="s">
        <v>147</v>
      </c>
      <c r="AV1513" s="13" t="s">
        <v>81</v>
      </c>
      <c r="AW1513" s="13" t="s">
        <v>30</v>
      </c>
      <c r="AX1513" s="13" t="s">
        <v>73</v>
      </c>
      <c r="AY1513" s="239" t="s">
        <v>139</v>
      </c>
    </row>
    <row r="1514" s="14" customFormat="1">
      <c r="A1514" s="14"/>
      <c r="B1514" s="240"/>
      <c r="C1514" s="241"/>
      <c r="D1514" s="231" t="s">
        <v>149</v>
      </c>
      <c r="E1514" s="242" t="s">
        <v>1</v>
      </c>
      <c r="F1514" s="243" t="s">
        <v>1871</v>
      </c>
      <c r="G1514" s="241"/>
      <c r="H1514" s="244">
        <v>8.8640000000000008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149</v>
      </c>
      <c r="AU1514" s="250" t="s">
        <v>147</v>
      </c>
      <c r="AV1514" s="14" t="s">
        <v>147</v>
      </c>
      <c r="AW1514" s="14" t="s">
        <v>30</v>
      </c>
      <c r="AX1514" s="14" t="s">
        <v>73</v>
      </c>
      <c r="AY1514" s="250" t="s">
        <v>139</v>
      </c>
    </row>
    <row r="1515" s="13" customFormat="1">
      <c r="A1515" s="13"/>
      <c r="B1515" s="229"/>
      <c r="C1515" s="230"/>
      <c r="D1515" s="231" t="s">
        <v>149</v>
      </c>
      <c r="E1515" s="232" t="s">
        <v>1</v>
      </c>
      <c r="F1515" s="233" t="s">
        <v>1872</v>
      </c>
      <c r="G1515" s="230"/>
      <c r="H1515" s="232" t="s">
        <v>1</v>
      </c>
      <c r="I1515" s="234"/>
      <c r="J1515" s="230"/>
      <c r="K1515" s="230"/>
      <c r="L1515" s="235"/>
      <c r="M1515" s="236"/>
      <c r="N1515" s="237"/>
      <c r="O1515" s="237"/>
      <c r="P1515" s="237"/>
      <c r="Q1515" s="237"/>
      <c r="R1515" s="237"/>
      <c r="S1515" s="237"/>
      <c r="T1515" s="238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9" t="s">
        <v>149</v>
      </c>
      <c r="AU1515" s="239" t="s">
        <v>147</v>
      </c>
      <c r="AV1515" s="13" t="s">
        <v>81</v>
      </c>
      <c r="AW1515" s="13" t="s">
        <v>30</v>
      </c>
      <c r="AX1515" s="13" t="s">
        <v>73</v>
      </c>
      <c r="AY1515" s="239" t="s">
        <v>139</v>
      </c>
    </row>
    <row r="1516" s="14" customFormat="1">
      <c r="A1516" s="14"/>
      <c r="B1516" s="240"/>
      <c r="C1516" s="241"/>
      <c r="D1516" s="231" t="s">
        <v>149</v>
      </c>
      <c r="E1516" s="242" t="s">
        <v>1</v>
      </c>
      <c r="F1516" s="243" t="s">
        <v>1871</v>
      </c>
      <c r="G1516" s="241"/>
      <c r="H1516" s="244">
        <v>8.8640000000000008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149</v>
      </c>
      <c r="AU1516" s="250" t="s">
        <v>147</v>
      </c>
      <c r="AV1516" s="14" t="s">
        <v>147</v>
      </c>
      <c r="AW1516" s="14" t="s">
        <v>30</v>
      </c>
      <c r="AX1516" s="14" t="s">
        <v>73</v>
      </c>
      <c r="AY1516" s="250" t="s">
        <v>139</v>
      </c>
    </row>
    <row r="1517" s="15" customFormat="1">
      <c r="A1517" s="15"/>
      <c r="B1517" s="262"/>
      <c r="C1517" s="263"/>
      <c r="D1517" s="231" t="s">
        <v>149</v>
      </c>
      <c r="E1517" s="264" t="s">
        <v>1</v>
      </c>
      <c r="F1517" s="265" t="s">
        <v>170</v>
      </c>
      <c r="G1517" s="263"/>
      <c r="H1517" s="266">
        <v>26.592000000000002</v>
      </c>
      <c r="I1517" s="267"/>
      <c r="J1517" s="263"/>
      <c r="K1517" s="263"/>
      <c r="L1517" s="268"/>
      <c r="M1517" s="269"/>
      <c r="N1517" s="270"/>
      <c r="O1517" s="270"/>
      <c r="P1517" s="270"/>
      <c r="Q1517" s="270"/>
      <c r="R1517" s="270"/>
      <c r="S1517" s="270"/>
      <c r="T1517" s="271"/>
      <c r="U1517" s="15"/>
      <c r="V1517" s="15"/>
      <c r="W1517" s="15"/>
      <c r="X1517" s="15"/>
      <c r="Y1517" s="15"/>
      <c r="Z1517" s="15"/>
      <c r="AA1517" s="15"/>
      <c r="AB1517" s="15"/>
      <c r="AC1517" s="15"/>
      <c r="AD1517" s="15"/>
      <c r="AE1517" s="15"/>
      <c r="AT1517" s="272" t="s">
        <v>149</v>
      </c>
      <c r="AU1517" s="272" t="s">
        <v>147</v>
      </c>
      <c r="AV1517" s="15" t="s">
        <v>146</v>
      </c>
      <c r="AW1517" s="15" t="s">
        <v>30</v>
      </c>
      <c r="AX1517" s="15" t="s">
        <v>81</v>
      </c>
      <c r="AY1517" s="272" t="s">
        <v>139</v>
      </c>
    </row>
    <row r="1518" s="2" customFormat="1" ht="21.75" customHeight="1">
      <c r="A1518" s="38"/>
      <c r="B1518" s="39"/>
      <c r="C1518" s="215" t="s">
        <v>1873</v>
      </c>
      <c r="D1518" s="215" t="s">
        <v>142</v>
      </c>
      <c r="E1518" s="216" t="s">
        <v>1874</v>
      </c>
      <c r="F1518" s="217" t="s">
        <v>1875</v>
      </c>
      <c r="G1518" s="218" t="s">
        <v>166</v>
      </c>
      <c r="H1518" s="219">
        <v>8.8640000000000008</v>
      </c>
      <c r="I1518" s="220"/>
      <c r="J1518" s="221">
        <f>ROUND(I1518*H1518,2)</f>
        <v>0</v>
      </c>
      <c r="K1518" s="222"/>
      <c r="L1518" s="44"/>
      <c r="M1518" s="223" t="s">
        <v>1</v>
      </c>
      <c r="N1518" s="224" t="s">
        <v>39</v>
      </c>
      <c r="O1518" s="91"/>
      <c r="P1518" s="225">
        <f>O1518*H1518</f>
        <v>0</v>
      </c>
      <c r="Q1518" s="225">
        <v>2.0000000000000002E-05</v>
      </c>
      <c r="R1518" s="225">
        <f>Q1518*H1518</f>
        <v>0.00017728000000000004</v>
      </c>
      <c r="S1518" s="225">
        <v>0</v>
      </c>
      <c r="T1518" s="226">
        <f>S1518*H1518</f>
        <v>0</v>
      </c>
      <c r="U1518" s="38"/>
      <c r="V1518" s="38"/>
      <c r="W1518" s="38"/>
      <c r="X1518" s="38"/>
      <c r="Y1518" s="38"/>
      <c r="Z1518" s="38"/>
      <c r="AA1518" s="38"/>
      <c r="AB1518" s="38"/>
      <c r="AC1518" s="38"/>
      <c r="AD1518" s="38"/>
      <c r="AE1518" s="38"/>
      <c r="AR1518" s="227" t="s">
        <v>256</v>
      </c>
      <c r="AT1518" s="227" t="s">
        <v>142</v>
      </c>
      <c r="AU1518" s="227" t="s">
        <v>147</v>
      </c>
      <c r="AY1518" s="17" t="s">
        <v>139</v>
      </c>
      <c r="BE1518" s="228">
        <f>IF(N1518="základní",J1518,0)</f>
        <v>0</v>
      </c>
      <c r="BF1518" s="228">
        <f>IF(N1518="snížená",J1518,0)</f>
        <v>0</v>
      </c>
      <c r="BG1518" s="228">
        <f>IF(N1518="zákl. přenesená",J1518,0)</f>
        <v>0</v>
      </c>
      <c r="BH1518" s="228">
        <f>IF(N1518="sníž. přenesená",J1518,0)</f>
        <v>0</v>
      </c>
      <c r="BI1518" s="228">
        <f>IF(N1518="nulová",J1518,0)</f>
        <v>0</v>
      </c>
      <c r="BJ1518" s="17" t="s">
        <v>147</v>
      </c>
      <c r="BK1518" s="228">
        <f>ROUND(I1518*H1518,2)</f>
        <v>0</v>
      </c>
      <c r="BL1518" s="17" t="s">
        <v>256</v>
      </c>
      <c r="BM1518" s="227" t="s">
        <v>1876</v>
      </c>
    </row>
    <row r="1519" s="13" customFormat="1">
      <c r="A1519" s="13"/>
      <c r="B1519" s="229"/>
      <c r="C1519" s="230"/>
      <c r="D1519" s="231" t="s">
        <v>149</v>
      </c>
      <c r="E1519" s="232" t="s">
        <v>1</v>
      </c>
      <c r="F1519" s="233" t="s">
        <v>1857</v>
      </c>
      <c r="G1519" s="230"/>
      <c r="H1519" s="232" t="s">
        <v>1</v>
      </c>
      <c r="I1519" s="234"/>
      <c r="J1519" s="230"/>
      <c r="K1519" s="230"/>
      <c r="L1519" s="235"/>
      <c r="M1519" s="236"/>
      <c r="N1519" s="237"/>
      <c r="O1519" s="237"/>
      <c r="P1519" s="237"/>
      <c r="Q1519" s="237"/>
      <c r="R1519" s="237"/>
      <c r="S1519" s="237"/>
      <c r="T1519" s="23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9" t="s">
        <v>149</v>
      </c>
      <c r="AU1519" s="239" t="s">
        <v>147</v>
      </c>
      <c r="AV1519" s="13" t="s">
        <v>81</v>
      </c>
      <c r="AW1519" s="13" t="s">
        <v>30</v>
      </c>
      <c r="AX1519" s="13" t="s">
        <v>73</v>
      </c>
      <c r="AY1519" s="239" t="s">
        <v>139</v>
      </c>
    </row>
    <row r="1520" s="13" customFormat="1">
      <c r="A1520" s="13"/>
      <c r="B1520" s="229"/>
      <c r="C1520" s="230"/>
      <c r="D1520" s="231" t="s">
        <v>149</v>
      </c>
      <c r="E1520" s="232" t="s">
        <v>1</v>
      </c>
      <c r="F1520" s="233" t="s">
        <v>1845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149</v>
      </c>
      <c r="AU1520" s="239" t="s">
        <v>147</v>
      </c>
      <c r="AV1520" s="13" t="s">
        <v>81</v>
      </c>
      <c r="AW1520" s="13" t="s">
        <v>30</v>
      </c>
      <c r="AX1520" s="13" t="s">
        <v>73</v>
      </c>
      <c r="AY1520" s="239" t="s">
        <v>139</v>
      </c>
    </row>
    <row r="1521" s="14" customFormat="1">
      <c r="A1521" s="14"/>
      <c r="B1521" s="240"/>
      <c r="C1521" s="241"/>
      <c r="D1521" s="231" t="s">
        <v>149</v>
      </c>
      <c r="E1521" s="242" t="s">
        <v>1</v>
      </c>
      <c r="F1521" s="243" t="s">
        <v>1859</v>
      </c>
      <c r="G1521" s="241"/>
      <c r="H1521" s="244">
        <v>3.3919999999999999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149</v>
      </c>
      <c r="AU1521" s="250" t="s">
        <v>147</v>
      </c>
      <c r="AV1521" s="14" t="s">
        <v>147</v>
      </c>
      <c r="AW1521" s="14" t="s">
        <v>30</v>
      </c>
      <c r="AX1521" s="14" t="s">
        <v>73</v>
      </c>
      <c r="AY1521" s="250" t="s">
        <v>139</v>
      </c>
    </row>
    <row r="1522" s="13" customFormat="1">
      <c r="A1522" s="13"/>
      <c r="B1522" s="229"/>
      <c r="C1522" s="230"/>
      <c r="D1522" s="231" t="s">
        <v>149</v>
      </c>
      <c r="E1522" s="232" t="s">
        <v>1</v>
      </c>
      <c r="F1522" s="233" t="s">
        <v>1860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149</v>
      </c>
      <c r="AU1522" s="239" t="s">
        <v>147</v>
      </c>
      <c r="AV1522" s="13" t="s">
        <v>81</v>
      </c>
      <c r="AW1522" s="13" t="s">
        <v>30</v>
      </c>
      <c r="AX1522" s="13" t="s">
        <v>73</v>
      </c>
      <c r="AY1522" s="239" t="s">
        <v>139</v>
      </c>
    </row>
    <row r="1523" s="14" customFormat="1">
      <c r="A1523" s="14"/>
      <c r="B1523" s="240"/>
      <c r="C1523" s="241"/>
      <c r="D1523" s="231" t="s">
        <v>149</v>
      </c>
      <c r="E1523" s="242" t="s">
        <v>1</v>
      </c>
      <c r="F1523" s="243" t="s">
        <v>1861</v>
      </c>
      <c r="G1523" s="241"/>
      <c r="H1523" s="244">
        <v>5.4720000000000004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149</v>
      </c>
      <c r="AU1523" s="250" t="s">
        <v>147</v>
      </c>
      <c r="AV1523" s="14" t="s">
        <v>147</v>
      </c>
      <c r="AW1523" s="14" t="s">
        <v>30</v>
      </c>
      <c r="AX1523" s="14" t="s">
        <v>73</v>
      </c>
      <c r="AY1523" s="250" t="s">
        <v>139</v>
      </c>
    </row>
    <row r="1524" s="15" customFormat="1">
      <c r="A1524" s="15"/>
      <c r="B1524" s="262"/>
      <c r="C1524" s="263"/>
      <c r="D1524" s="231" t="s">
        <v>149</v>
      </c>
      <c r="E1524" s="264" t="s">
        <v>1</v>
      </c>
      <c r="F1524" s="265" t="s">
        <v>170</v>
      </c>
      <c r="G1524" s="263"/>
      <c r="H1524" s="266">
        <v>8.8640000000000008</v>
      </c>
      <c r="I1524" s="267"/>
      <c r="J1524" s="263"/>
      <c r="K1524" s="263"/>
      <c r="L1524" s="268"/>
      <c r="M1524" s="269"/>
      <c r="N1524" s="270"/>
      <c r="O1524" s="270"/>
      <c r="P1524" s="270"/>
      <c r="Q1524" s="270"/>
      <c r="R1524" s="270"/>
      <c r="S1524" s="270"/>
      <c r="T1524" s="271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72" t="s">
        <v>149</v>
      </c>
      <c r="AU1524" s="272" t="s">
        <v>147</v>
      </c>
      <c r="AV1524" s="15" t="s">
        <v>146</v>
      </c>
      <c r="AW1524" s="15" t="s">
        <v>30</v>
      </c>
      <c r="AX1524" s="15" t="s">
        <v>81</v>
      </c>
      <c r="AY1524" s="272" t="s">
        <v>139</v>
      </c>
    </row>
    <row r="1525" s="2" customFormat="1" ht="24.15" customHeight="1">
      <c r="A1525" s="38"/>
      <c r="B1525" s="39"/>
      <c r="C1525" s="215" t="s">
        <v>1877</v>
      </c>
      <c r="D1525" s="215" t="s">
        <v>142</v>
      </c>
      <c r="E1525" s="216" t="s">
        <v>1878</v>
      </c>
      <c r="F1525" s="217" t="s">
        <v>1879</v>
      </c>
      <c r="G1525" s="218" t="s">
        <v>166</v>
      </c>
      <c r="H1525" s="219">
        <v>8.8640000000000008</v>
      </c>
      <c r="I1525" s="220"/>
      <c r="J1525" s="221">
        <f>ROUND(I1525*H1525,2)</f>
        <v>0</v>
      </c>
      <c r="K1525" s="222"/>
      <c r="L1525" s="44"/>
      <c r="M1525" s="223" t="s">
        <v>1</v>
      </c>
      <c r="N1525" s="224" t="s">
        <v>39</v>
      </c>
      <c r="O1525" s="91"/>
      <c r="P1525" s="225">
        <f>O1525*H1525</f>
        <v>0</v>
      </c>
      <c r="Q1525" s="225">
        <v>0.00017000000000000001</v>
      </c>
      <c r="R1525" s="225">
        <f>Q1525*H1525</f>
        <v>0.0015068800000000002</v>
      </c>
      <c r="S1525" s="225">
        <v>0</v>
      </c>
      <c r="T1525" s="226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27" t="s">
        <v>256</v>
      </c>
      <c r="AT1525" s="227" t="s">
        <v>142</v>
      </c>
      <c r="AU1525" s="227" t="s">
        <v>147</v>
      </c>
      <c r="AY1525" s="17" t="s">
        <v>139</v>
      </c>
      <c r="BE1525" s="228">
        <f>IF(N1525="základní",J1525,0)</f>
        <v>0</v>
      </c>
      <c r="BF1525" s="228">
        <f>IF(N1525="snížená",J1525,0)</f>
        <v>0</v>
      </c>
      <c r="BG1525" s="228">
        <f>IF(N1525="zákl. přenesená",J1525,0)</f>
        <v>0</v>
      </c>
      <c r="BH1525" s="228">
        <f>IF(N1525="sníž. přenesená",J1525,0)</f>
        <v>0</v>
      </c>
      <c r="BI1525" s="228">
        <f>IF(N1525="nulová",J1525,0)</f>
        <v>0</v>
      </c>
      <c r="BJ1525" s="17" t="s">
        <v>147</v>
      </c>
      <c r="BK1525" s="228">
        <f>ROUND(I1525*H1525,2)</f>
        <v>0</v>
      </c>
      <c r="BL1525" s="17" t="s">
        <v>256</v>
      </c>
      <c r="BM1525" s="227" t="s">
        <v>1880</v>
      </c>
    </row>
    <row r="1526" s="13" customFormat="1">
      <c r="A1526" s="13"/>
      <c r="B1526" s="229"/>
      <c r="C1526" s="230"/>
      <c r="D1526" s="231" t="s">
        <v>149</v>
      </c>
      <c r="E1526" s="232" t="s">
        <v>1</v>
      </c>
      <c r="F1526" s="233" t="s">
        <v>1857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149</v>
      </c>
      <c r="AU1526" s="239" t="s">
        <v>147</v>
      </c>
      <c r="AV1526" s="13" t="s">
        <v>81</v>
      </c>
      <c r="AW1526" s="13" t="s">
        <v>30</v>
      </c>
      <c r="AX1526" s="13" t="s">
        <v>73</v>
      </c>
      <c r="AY1526" s="239" t="s">
        <v>139</v>
      </c>
    </row>
    <row r="1527" s="13" customFormat="1">
      <c r="A1527" s="13"/>
      <c r="B1527" s="229"/>
      <c r="C1527" s="230"/>
      <c r="D1527" s="231" t="s">
        <v>149</v>
      </c>
      <c r="E1527" s="232" t="s">
        <v>1</v>
      </c>
      <c r="F1527" s="233" t="s">
        <v>1845</v>
      </c>
      <c r="G1527" s="230"/>
      <c r="H1527" s="232" t="s">
        <v>1</v>
      </c>
      <c r="I1527" s="234"/>
      <c r="J1527" s="230"/>
      <c r="K1527" s="230"/>
      <c r="L1527" s="235"/>
      <c r="M1527" s="236"/>
      <c r="N1527" s="237"/>
      <c r="O1527" s="237"/>
      <c r="P1527" s="237"/>
      <c r="Q1527" s="237"/>
      <c r="R1527" s="237"/>
      <c r="S1527" s="237"/>
      <c r="T1527" s="238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9" t="s">
        <v>149</v>
      </c>
      <c r="AU1527" s="239" t="s">
        <v>147</v>
      </c>
      <c r="AV1527" s="13" t="s">
        <v>81</v>
      </c>
      <c r="AW1527" s="13" t="s">
        <v>30</v>
      </c>
      <c r="AX1527" s="13" t="s">
        <v>73</v>
      </c>
      <c r="AY1527" s="239" t="s">
        <v>139</v>
      </c>
    </row>
    <row r="1528" s="14" customFormat="1">
      <c r="A1528" s="14"/>
      <c r="B1528" s="240"/>
      <c r="C1528" s="241"/>
      <c r="D1528" s="231" t="s">
        <v>149</v>
      </c>
      <c r="E1528" s="242" t="s">
        <v>1</v>
      </c>
      <c r="F1528" s="243" t="s">
        <v>1859</v>
      </c>
      <c r="G1528" s="241"/>
      <c r="H1528" s="244">
        <v>3.3919999999999999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149</v>
      </c>
      <c r="AU1528" s="250" t="s">
        <v>147</v>
      </c>
      <c r="AV1528" s="14" t="s">
        <v>147</v>
      </c>
      <c r="AW1528" s="14" t="s">
        <v>30</v>
      </c>
      <c r="AX1528" s="14" t="s">
        <v>73</v>
      </c>
      <c r="AY1528" s="250" t="s">
        <v>139</v>
      </c>
    </row>
    <row r="1529" s="13" customFormat="1">
      <c r="A1529" s="13"/>
      <c r="B1529" s="229"/>
      <c r="C1529" s="230"/>
      <c r="D1529" s="231" t="s">
        <v>149</v>
      </c>
      <c r="E1529" s="232" t="s">
        <v>1</v>
      </c>
      <c r="F1529" s="233" t="s">
        <v>1860</v>
      </c>
      <c r="G1529" s="230"/>
      <c r="H1529" s="232" t="s">
        <v>1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149</v>
      </c>
      <c r="AU1529" s="239" t="s">
        <v>147</v>
      </c>
      <c r="AV1529" s="13" t="s">
        <v>81</v>
      </c>
      <c r="AW1529" s="13" t="s">
        <v>30</v>
      </c>
      <c r="AX1529" s="13" t="s">
        <v>73</v>
      </c>
      <c r="AY1529" s="239" t="s">
        <v>139</v>
      </c>
    </row>
    <row r="1530" s="14" customFormat="1">
      <c r="A1530" s="14"/>
      <c r="B1530" s="240"/>
      <c r="C1530" s="241"/>
      <c r="D1530" s="231" t="s">
        <v>149</v>
      </c>
      <c r="E1530" s="242" t="s">
        <v>1</v>
      </c>
      <c r="F1530" s="243" t="s">
        <v>1861</v>
      </c>
      <c r="G1530" s="241"/>
      <c r="H1530" s="244">
        <v>5.4720000000000004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149</v>
      </c>
      <c r="AU1530" s="250" t="s">
        <v>147</v>
      </c>
      <c r="AV1530" s="14" t="s">
        <v>147</v>
      </c>
      <c r="AW1530" s="14" t="s">
        <v>30</v>
      </c>
      <c r="AX1530" s="14" t="s">
        <v>73</v>
      </c>
      <c r="AY1530" s="250" t="s">
        <v>139</v>
      </c>
    </row>
    <row r="1531" s="15" customFormat="1">
      <c r="A1531" s="15"/>
      <c r="B1531" s="262"/>
      <c r="C1531" s="263"/>
      <c r="D1531" s="231" t="s">
        <v>149</v>
      </c>
      <c r="E1531" s="264" t="s">
        <v>1</v>
      </c>
      <c r="F1531" s="265" t="s">
        <v>170</v>
      </c>
      <c r="G1531" s="263"/>
      <c r="H1531" s="266">
        <v>8.8640000000000008</v>
      </c>
      <c r="I1531" s="267"/>
      <c r="J1531" s="263"/>
      <c r="K1531" s="263"/>
      <c r="L1531" s="268"/>
      <c r="M1531" s="269"/>
      <c r="N1531" s="270"/>
      <c r="O1531" s="270"/>
      <c r="P1531" s="270"/>
      <c r="Q1531" s="270"/>
      <c r="R1531" s="270"/>
      <c r="S1531" s="270"/>
      <c r="T1531" s="271"/>
      <c r="U1531" s="15"/>
      <c r="V1531" s="15"/>
      <c r="W1531" s="15"/>
      <c r="X1531" s="15"/>
      <c r="Y1531" s="15"/>
      <c r="Z1531" s="15"/>
      <c r="AA1531" s="15"/>
      <c r="AB1531" s="15"/>
      <c r="AC1531" s="15"/>
      <c r="AD1531" s="15"/>
      <c r="AE1531" s="15"/>
      <c r="AT1531" s="272" t="s">
        <v>149</v>
      </c>
      <c r="AU1531" s="272" t="s">
        <v>147</v>
      </c>
      <c r="AV1531" s="15" t="s">
        <v>146</v>
      </c>
      <c r="AW1531" s="15" t="s">
        <v>30</v>
      </c>
      <c r="AX1531" s="15" t="s">
        <v>81</v>
      </c>
      <c r="AY1531" s="272" t="s">
        <v>139</v>
      </c>
    </row>
    <row r="1532" s="2" customFormat="1" ht="24.15" customHeight="1">
      <c r="A1532" s="38"/>
      <c r="B1532" s="39"/>
      <c r="C1532" s="215" t="s">
        <v>1881</v>
      </c>
      <c r="D1532" s="215" t="s">
        <v>142</v>
      </c>
      <c r="E1532" s="216" t="s">
        <v>1882</v>
      </c>
      <c r="F1532" s="217" t="s">
        <v>1883</v>
      </c>
      <c r="G1532" s="218" t="s">
        <v>166</v>
      </c>
      <c r="H1532" s="219">
        <v>8.8640000000000008</v>
      </c>
      <c r="I1532" s="220"/>
      <c r="J1532" s="221">
        <f>ROUND(I1532*H1532,2)</f>
        <v>0</v>
      </c>
      <c r="K1532" s="222"/>
      <c r="L1532" s="44"/>
      <c r="M1532" s="223" t="s">
        <v>1</v>
      </c>
      <c r="N1532" s="224" t="s">
        <v>39</v>
      </c>
      <c r="O1532" s="91"/>
      <c r="P1532" s="225">
        <f>O1532*H1532</f>
        <v>0</v>
      </c>
      <c r="Q1532" s="225">
        <v>0.00012999999999999999</v>
      </c>
      <c r="R1532" s="225">
        <f>Q1532*H1532</f>
        <v>0.0011523200000000001</v>
      </c>
      <c r="S1532" s="225">
        <v>0</v>
      </c>
      <c r="T1532" s="226">
        <f>S1532*H1532</f>
        <v>0</v>
      </c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R1532" s="227" t="s">
        <v>256</v>
      </c>
      <c r="AT1532" s="227" t="s">
        <v>142</v>
      </c>
      <c r="AU1532" s="227" t="s">
        <v>147</v>
      </c>
      <c r="AY1532" s="17" t="s">
        <v>139</v>
      </c>
      <c r="BE1532" s="228">
        <f>IF(N1532="základní",J1532,0)</f>
        <v>0</v>
      </c>
      <c r="BF1532" s="228">
        <f>IF(N1532="snížená",J1532,0)</f>
        <v>0</v>
      </c>
      <c r="BG1532" s="228">
        <f>IF(N1532="zákl. přenesená",J1532,0)</f>
        <v>0</v>
      </c>
      <c r="BH1532" s="228">
        <f>IF(N1532="sníž. přenesená",J1532,0)</f>
        <v>0</v>
      </c>
      <c r="BI1532" s="228">
        <f>IF(N1532="nulová",J1532,0)</f>
        <v>0</v>
      </c>
      <c r="BJ1532" s="17" t="s">
        <v>147</v>
      </c>
      <c r="BK1532" s="228">
        <f>ROUND(I1532*H1532,2)</f>
        <v>0</v>
      </c>
      <c r="BL1532" s="17" t="s">
        <v>256</v>
      </c>
      <c r="BM1532" s="227" t="s">
        <v>1884</v>
      </c>
    </row>
    <row r="1533" s="13" customFormat="1">
      <c r="A1533" s="13"/>
      <c r="B1533" s="229"/>
      <c r="C1533" s="230"/>
      <c r="D1533" s="231" t="s">
        <v>149</v>
      </c>
      <c r="E1533" s="232" t="s">
        <v>1</v>
      </c>
      <c r="F1533" s="233" t="s">
        <v>1857</v>
      </c>
      <c r="G1533" s="230"/>
      <c r="H1533" s="232" t="s">
        <v>1</v>
      </c>
      <c r="I1533" s="234"/>
      <c r="J1533" s="230"/>
      <c r="K1533" s="230"/>
      <c r="L1533" s="235"/>
      <c r="M1533" s="236"/>
      <c r="N1533" s="237"/>
      <c r="O1533" s="237"/>
      <c r="P1533" s="237"/>
      <c r="Q1533" s="237"/>
      <c r="R1533" s="237"/>
      <c r="S1533" s="237"/>
      <c r="T1533" s="238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39" t="s">
        <v>149</v>
      </c>
      <c r="AU1533" s="239" t="s">
        <v>147</v>
      </c>
      <c r="AV1533" s="13" t="s">
        <v>81</v>
      </c>
      <c r="AW1533" s="13" t="s">
        <v>30</v>
      </c>
      <c r="AX1533" s="13" t="s">
        <v>73</v>
      </c>
      <c r="AY1533" s="239" t="s">
        <v>139</v>
      </c>
    </row>
    <row r="1534" s="13" customFormat="1">
      <c r="A1534" s="13"/>
      <c r="B1534" s="229"/>
      <c r="C1534" s="230"/>
      <c r="D1534" s="231" t="s">
        <v>149</v>
      </c>
      <c r="E1534" s="232" t="s">
        <v>1</v>
      </c>
      <c r="F1534" s="233" t="s">
        <v>1845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149</v>
      </c>
      <c r="AU1534" s="239" t="s">
        <v>147</v>
      </c>
      <c r="AV1534" s="13" t="s">
        <v>81</v>
      </c>
      <c r="AW1534" s="13" t="s">
        <v>30</v>
      </c>
      <c r="AX1534" s="13" t="s">
        <v>73</v>
      </c>
      <c r="AY1534" s="239" t="s">
        <v>139</v>
      </c>
    </row>
    <row r="1535" s="14" customFormat="1">
      <c r="A1535" s="14"/>
      <c r="B1535" s="240"/>
      <c r="C1535" s="241"/>
      <c r="D1535" s="231" t="s">
        <v>149</v>
      </c>
      <c r="E1535" s="242" t="s">
        <v>1</v>
      </c>
      <c r="F1535" s="243" t="s">
        <v>1859</v>
      </c>
      <c r="G1535" s="241"/>
      <c r="H1535" s="244">
        <v>3.3919999999999999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149</v>
      </c>
      <c r="AU1535" s="250" t="s">
        <v>147</v>
      </c>
      <c r="AV1535" s="14" t="s">
        <v>147</v>
      </c>
      <c r="AW1535" s="14" t="s">
        <v>30</v>
      </c>
      <c r="AX1535" s="14" t="s">
        <v>73</v>
      </c>
      <c r="AY1535" s="250" t="s">
        <v>139</v>
      </c>
    </row>
    <row r="1536" s="13" customFormat="1">
      <c r="A1536" s="13"/>
      <c r="B1536" s="229"/>
      <c r="C1536" s="230"/>
      <c r="D1536" s="231" t="s">
        <v>149</v>
      </c>
      <c r="E1536" s="232" t="s">
        <v>1</v>
      </c>
      <c r="F1536" s="233" t="s">
        <v>1860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149</v>
      </c>
      <c r="AU1536" s="239" t="s">
        <v>147</v>
      </c>
      <c r="AV1536" s="13" t="s">
        <v>81</v>
      </c>
      <c r="AW1536" s="13" t="s">
        <v>30</v>
      </c>
      <c r="AX1536" s="13" t="s">
        <v>73</v>
      </c>
      <c r="AY1536" s="239" t="s">
        <v>139</v>
      </c>
    </row>
    <row r="1537" s="14" customFormat="1">
      <c r="A1537" s="14"/>
      <c r="B1537" s="240"/>
      <c r="C1537" s="241"/>
      <c r="D1537" s="231" t="s">
        <v>149</v>
      </c>
      <c r="E1537" s="242" t="s">
        <v>1</v>
      </c>
      <c r="F1537" s="243" t="s">
        <v>1861</v>
      </c>
      <c r="G1537" s="241"/>
      <c r="H1537" s="244">
        <v>5.4720000000000004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149</v>
      </c>
      <c r="AU1537" s="250" t="s">
        <v>147</v>
      </c>
      <c r="AV1537" s="14" t="s">
        <v>147</v>
      </c>
      <c r="AW1537" s="14" t="s">
        <v>30</v>
      </c>
      <c r="AX1537" s="14" t="s">
        <v>73</v>
      </c>
      <c r="AY1537" s="250" t="s">
        <v>139</v>
      </c>
    </row>
    <row r="1538" s="15" customFormat="1">
      <c r="A1538" s="15"/>
      <c r="B1538" s="262"/>
      <c r="C1538" s="263"/>
      <c r="D1538" s="231" t="s">
        <v>149</v>
      </c>
      <c r="E1538" s="264" t="s">
        <v>1</v>
      </c>
      <c r="F1538" s="265" t="s">
        <v>170</v>
      </c>
      <c r="G1538" s="263"/>
      <c r="H1538" s="266">
        <v>8.8640000000000008</v>
      </c>
      <c r="I1538" s="267"/>
      <c r="J1538" s="263"/>
      <c r="K1538" s="263"/>
      <c r="L1538" s="268"/>
      <c r="M1538" s="269"/>
      <c r="N1538" s="270"/>
      <c r="O1538" s="270"/>
      <c r="P1538" s="270"/>
      <c r="Q1538" s="270"/>
      <c r="R1538" s="270"/>
      <c r="S1538" s="270"/>
      <c r="T1538" s="271"/>
      <c r="U1538" s="15"/>
      <c r="V1538" s="15"/>
      <c r="W1538" s="15"/>
      <c r="X1538" s="15"/>
      <c r="Y1538" s="15"/>
      <c r="Z1538" s="15"/>
      <c r="AA1538" s="15"/>
      <c r="AB1538" s="15"/>
      <c r="AC1538" s="15"/>
      <c r="AD1538" s="15"/>
      <c r="AE1538" s="15"/>
      <c r="AT1538" s="272" t="s">
        <v>149</v>
      </c>
      <c r="AU1538" s="272" t="s">
        <v>147</v>
      </c>
      <c r="AV1538" s="15" t="s">
        <v>146</v>
      </c>
      <c r="AW1538" s="15" t="s">
        <v>30</v>
      </c>
      <c r="AX1538" s="15" t="s">
        <v>81</v>
      </c>
      <c r="AY1538" s="272" t="s">
        <v>139</v>
      </c>
    </row>
    <row r="1539" s="2" customFormat="1" ht="24.15" customHeight="1">
      <c r="A1539" s="38"/>
      <c r="B1539" s="39"/>
      <c r="C1539" s="215" t="s">
        <v>1885</v>
      </c>
      <c r="D1539" s="215" t="s">
        <v>142</v>
      </c>
      <c r="E1539" s="216" t="s">
        <v>1886</v>
      </c>
      <c r="F1539" s="217" t="s">
        <v>1887</v>
      </c>
      <c r="G1539" s="218" t="s">
        <v>166</v>
      </c>
      <c r="H1539" s="219">
        <v>8.8640000000000008</v>
      </c>
      <c r="I1539" s="220"/>
      <c r="J1539" s="221">
        <f>ROUND(I1539*H1539,2)</f>
        <v>0</v>
      </c>
      <c r="K1539" s="222"/>
      <c r="L1539" s="44"/>
      <c r="M1539" s="223" t="s">
        <v>1</v>
      </c>
      <c r="N1539" s="224" t="s">
        <v>39</v>
      </c>
      <c r="O1539" s="91"/>
      <c r="P1539" s="225">
        <f>O1539*H1539</f>
        <v>0</v>
      </c>
      <c r="Q1539" s="225">
        <v>0.00012</v>
      </c>
      <c r="R1539" s="225">
        <f>Q1539*H1539</f>
        <v>0.0010636800000000002</v>
      </c>
      <c r="S1539" s="225">
        <v>0</v>
      </c>
      <c r="T1539" s="226">
        <f>S1539*H1539</f>
        <v>0</v>
      </c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  <c r="AE1539" s="38"/>
      <c r="AR1539" s="227" t="s">
        <v>256</v>
      </c>
      <c r="AT1539" s="227" t="s">
        <v>142</v>
      </c>
      <c r="AU1539" s="227" t="s">
        <v>147</v>
      </c>
      <c r="AY1539" s="17" t="s">
        <v>139</v>
      </c>
      <c r="BE1539" s="228">
        <f>IF(N1539="základní",J1539,0)</f>
        <v>0</v>
      </c>
      <c r="BF1539" s="228">
        <f>IF(N1539="snížená",J1539,0)</f>
        <v>0</v>
      </c>
      <c r="BG1539" s="228">
        <f>IF(N1539="zákl. přenesená",J1539,0)</f>
        <v>0</v>
      </c>
      <c r="BH1539" s="228">
        <f>IF(N1539="sníž. přenesená",J1539,0)</f>
        <v>0</v>
      </c>
      <c r="BI1539" s="228">
        <f>IF(N1539="nulová",J1539,0)</f>
        <v>0</v>
      </c>
      <c r="BJ1539" s="17" t="s">
        <v>147</v>
      </c>
      <c r="BK1539" s="228">
        <f>ROUND(I1539*H1539,2)</f>
        <v>0</v>
      </c>
      <c r="BL1539" s="17" t="s">
        <v>256</v>
      </c>
      <c r="BM1539" s="227" t="s">
        <v>1888</v>
      </c>
    </row>
    <row r="1540" s="13" customFormat="1">
      <c r="A1540" s="13"/>
      <c r="B1540" s="229"/>
      <c r="C1540" s="230"/>
      <c r="D1540" s="231" t="s">
        <v>149</v>
      </c>
      <c r="E1540" s="232" t="s">
        <v>1</v>
      </c>
      <c r="F1540" s="233" t="s">
        <v>1857</v>
      </c>
      <c r="G1540" s="230"/>
      <c r="H1540" s="232" t="s">
        <v>1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9" t="s">
        <v>149</v>
      </c>
      <c r="AU1540" s="239" t="s">
        <v>147</v>
      </c>
      <c r="AV1540" s="13" t="s">
        <v>81</v>
      </c>
      <c r="AW1540" s="13" t="s">
        <v>30</v>
      </c>
      <c r="AX1540" s="13" t="s">
        <v>73</v>
      </c>
      <c r="AY1540" s="239" t="s">
        <v>139</v>
      </c>
    </row>
    <row r="1541" s="13" customFormat="1">
      <c r="A1541" s="13"/>
      <c r="B1541" s="229"/>
      <c r="C1541" s="230"/>
      <c r="D1541" s="231" t="s">
        <v>149</v>
      </c>
      <c r="E1541" s="232" t="s">
        <v>1</v>
      </c>
      <c r="F1541" s="233" t="s">
        <v>1845</v>
      </c>
      <c r="G1541" s="230"/>
      <c r="H1541" s="232" t="s">
        <v>1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149</v>
      </c>
      <c r="AU1541" s="239" t="s">
        <v>147</v>
      </c>
      <c r="AV1541" s="13" t="s">
        <v>81</v>
      </c>
      <c r="AW1541" s="13" t="s">
        <v>30</v>
      </c>
      <c r="AX1541" s="13" t="s">
        <v>73</v>
      </c>
      <c r="AY1541" s="239" t="s">
        <v>139</v>
      </c>
    </row>
    <row r="1542" s="14" customFormat="1">
      <c r="A1542" s="14"/>
      <c r="B1542" s="240"/>
      <c r="C1542" s="241"/>
      <c r="D1542" s="231" t="s">
        <v>149</v>
      </c>
      <c r="E1542" s="242" t="s">
        <v>1</v>
      </c>
      <c r="F1542" s="243" t="s">
        <v>1859</v>
      </c>
      <c r="G1542" s="241"/>
      <c r="H1542" s="244">
        <v>3.3919999999999999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149</v>
      </c>
      <c r="AU1542" s="250" t="s">
        <v>147</v>
      </c>
      <c r="AV1542" s="14" t="s">
        <v>147</v>
      </c>
      <c r="AW1542" s="14" t="s">
        <v>30</v>
      </c>
      <c r="AX1542" s="14" t="s">
        <v>73</v>
      </c>
      <c r="AY1542" s="250" t="s">
        <v>139</v>
      </c>
    </row>
    <row r="1543" s="13" customFormat="1">
      <c r="A1543" s="13"/>
      <c r="B1543" s="229"/>
      <c r="C1543" s="230"/>
      <c r="D1543" s="231" t="s">
        <v>149</v>
      </c>
      <c r="E1543" s="232" t="s">
        <v>1</v>
      </c>
      <c r="F1543" s="233" t="s">
        <v>1860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149</v>
      </c>
      <c r="AU1543" s="239" t="s">
        <v>147</v>
      </c>
      <c r="AV1543" s="13" t="s">
        <v>81</v>
      </c>
      <c r="AW1543" s="13" t="s">
        <v>30</v>
      </c>
      <c r="AX1543" s="13" t="s">
        <v>73</v>
      </c>
      <c r="AY1543" s="239" t="s">
        <v>139</v>
      </c>
    </row>
    <row r="1544" s="14" customFormat="1">
      <c r="A1544" s="14"/>
      <c r="B1544" s="240"/>
      <c r="C1544" s="241"/>
      <c r="D1544" s="231" t="s">
        <v>149</v>
      </c>
      <c r="E1544" s="242" t="s">
        <v>1</v>
      </c>
      <c r="F1544" s="243" t="s">
        <v>1861</v>
      </c>
      <c r="G1544" s="241"/>
      <c r="H1544" s="244">
        <v>5.4720000000000004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149</v>
      </c>
      <c r="AU1544" s="250" t="s">
        <v>147</v>
      </c>
      <c r="AV1544" s="14" t="s">
        <v>147</v>
      </c>
      <c r="AW1544" s="14" t="s">
        <v>30</v>
      </c>
      <c r="AX1544" s="14" t="s">
        <v>73</v>
      </c>
      <c r="AY1544" s="250" t="s">
        <v>139</v>
      </c>
    </row>
    <row r="1545" s="15" customFormat="1">
      <c r="A1545" s="15"/>
      <c r="B1545" s="262"/>
      <c r="C1545" s="263"/>
      <c r="D1545" s="231" t="s">
        <v>149</v>
      </c>
      <c r="E1545" s="264" t="s">
        <v>1</v>
      </c>
      <c r="F1545" s="265" t="s">
        <v>170</v>
      </c>
      <c r="G1545" s="263"/>
      <c r="H1545" s="266">
        <v>8.8640000000000008</v>
      </c>
      <c r="I1545" s="267"/>
      <c r="J1545" s="263"/>
      <c r="K1545" s="263"/>
      <c r="L1545" s="268"/>
      <c r="M1545" s="269"/>
      <c r="N1545" s="270"/>
      <c r="O1545" s="270"/>
      <c r="P1545" s="270"/>
      <c r="Q1545" s="270"/>
      <c r="R1545" s="270"/>
      <c r="S1545" s="270"/>
      <c r="T1545" s="271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15"/>
      <c r="AT1545" s="272" t="s">
        <v>149</v>
      </c>
      <c r="AU1545" s="272" t="s">
        <v>147</v>
      </c>
      <c r="AV1545" s="15" t="s">
        <v>146</v>
      </c>
      <c r="AW1545" s="15" t="s">
        <v>30</v>
      </c>
      <c r="AX1545" s="15" t="s">
        <v>81</v>
      </c>
      <c r="AY1545" s="272" t="s">
        <v>139</v>
      </c>
    </row>
    <row r="1546" s="2" customFormat="1" ht="24.15" customHeight="1">
      <c r="A1546" s="38"/>
      <c r="B1546" s="39"/>
      <c r="C1546" s="215" t="s">
        <v>1889</v>
      </c>
      <c r="D1546" s="215" t="s">
        <v>142</v>
      </c>
      <c r="E1546" s="216" t="s">
        <v>1890</v>
      </c>
      <c r="F1546" s="217" t="s">
        <v>1891</v>
      </c>
      <c r="G1546" s="218" t="s">
        <v>166</v>
      </c>
      <c r="H1546" s="219">
        <v>8.8640000000000008</v>
      </c>
      <c r="I1546" s="220"/>
      <c r="J1546" s="221">
        <f>ROUND(I1546*H1546,2)</f>
        <v>0</v>
      </c>
      <c r="K1546" s="222"/>
      <c r="L1546" s="44"/>
      <c r="M1546" s="223" t="s">
        <v>1</v>
      </c>
      <c r="N1546" s="224" t="s">
        <v>39</v>
      </c>
      <c r="O1546" s="91"/>
      <c r="P1546" s="225">
        <f>O1546*H1546</f>
        <v>0</v>
      </c>
      <c r="Q1546" s="225">
        <v>0.00029</v>
      </c>
      <c r="R1546" s="225">
        <f>Q1546*H1546</f>
        <v>0.0025705600000000004</v>
      </c>
      <c r="S1546" s="225">
        <v>0</v>
      </c>
      <c r="T1546" s="226">
        <f>S1546*H1546</f>
        <v>0</v>
      </c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R1546" s="227" t="s">
        <v>256</v>
      </c>
      <c r="AT1546" s="227" t="s">
        <v>142</v>
      </c>
      <c r="AU1546" s="227" t="s">
        <v>147</v>
      </c>
      <c r="AY1546" s="17" t="s">
        <v>139</v>
      </c>
      <c r="BE1546" s="228">
        <f>IF(N1546="základní",J1546,0)</f>
        <v>0</v>
      </c>
      <c r="BF1546" s="228">
        <f>IF(N1546="snížená",J1546,0)</f>
        <v>0</v>
      </c>
      <c r="BG1546" s="228">
        <f>IF(N1546="zákl. přenesená",J1546,0)</f>
        <v>0</v>
      </c>
      <c r="BH1546" s="228">
        <f>IF(N1546="sníž. přenesená",J1546,0)</f>
        <v>0</v>
      </c>
      <c r="BI1546" s="228">
        <f>IF(N1546="nulová",J1546,0)</f>
        <v>0</v>
      </c>
      <c r="BJ1546" s="17" t="s">
        <v>147</v>
      </c>
      <c r="BK1546" s="228">
        <f>ROUND(I1546*H1546,2)</f>
        <v>0</v>
      </c>
      <c r="BL1546" s="17" t="s">
        <v>256</v>
      </c>
      <c r="BM1546" s="227" t="s">
        <v>1892</v>
      </c>
    </row>
    <row r="1547" s="13" customFormat="1">
      <c r="A1547" s="13"/>
      <c r="B1547" s="229"/>
      <c r="C1547" s="230"/>
      <c r="D1547" s="231" t="s">
        <v>149</v>
      </c>
      <c r="E1547" s="232" t="s">
        <v>1</v>
      </c>
      <c r="F1547" s="233" t="s">
        <v>1857</v>
      </c>
      <c r="G1547" s="230"/>
      <c r="H1547" s="232" t="s">
        <v>1</v>
      </c>
      <c r="I1547" s="234"/>
      <c r="J1547" s="230"/>
      <c r="K1547" s="230"/>
      <c r="L1547" s="235"/>
      <c r="M1547" s="236"/>
      <c r="N1547" s="237"/>
      <c r="O1547" s="237"/>
      <c r="P1547" s="237"/>
      <c r="Q1547" s="237"/>
      <c r="R1547" s="237"/>
      <c r="S1547" s="237"/>
      <c r="T1547" s="238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39" t="s">
        <v>149</v>
      </c>
      <c r="AU1547" s="239" t="s">
        <v>147</v>
      </c>
      <c r="AV1547" s="13" t="s">
        <v>81</v>
      </c>
      <c r="AW1547" s="13" t="s">
        <v>30</v>
      </c>
      <c r="AX1547" s="13" t="s">
        <v>73</v>
      </c>
      <c r="AY1547" s="239" t="s">
        <v>139</v>
      </c>
    </row>
    <row r="1548" s="13" customFormat="1">
      <c r="A1548" s="13"/>
      <c r="B1548" s="229"/>
      <c r="C1548" s="230"/>
      <c r="D1548" s="231" t="s">
        <v>149</v>
      </c>
      <c r="E1548" s="232" t="s">
        <v>1</v>
      </c>
      <c r="F1548" s="233" t="s">
        <v>1845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149</v>
      </c>
      <c r="AU1548" s="239" t="s">
        <v>147</v>
      </c>
      <c r="AV1548" s="13" t="s">
        <v>81</v>
      </c>
      <c r="AW1548" s="13" t="s">
        <v>30</v>
      </c>
      <c r="AX1548" s="13" t="s">
        <v>73</v>
      </c>
      <c r="AY1548" s="239" t="s">
        <v>139</v>
      </c>
    </row>
    <row r="1549" s="14" customFormat="1">
      <c r="A1549" s="14"/>
      <c r="B1549" s="240"/>
      <c r="C1549" s="241"/>
      <c r="D1549" s="231" t="s">
        <v>149</v>
      </c>
      <c r="E1549" s="242" t="s">
        <v>1</v>
      </c>
      <c r="F1549" s="243" t="s">
        <v>1859</v>
      </c>
      <c r="G1549" s="241"/>
      <c r="H1549" s="244">
        <v>3.3919999999999999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149</v>
      </c>
      <c r="AU1549" s="250" t="s">
        <v>147</v>
      </c>
      <c r="AV1549" s="14" t="s">
        <v>147</v>
      </c>
      <c r="AW1549" s="14" t="s">
        <v>30</v>
      </c>
      <c r="AX1549" s="14" t="s">
        <v>73</v>
      </c>
      <c r="AY1549" s="250" t="s">
        <v>139</v>
      </c>
    </row>
    <row r="1550" s="13" customFormat="1">
      <c r="A1550" s="13"/>
      <c r="B1550" s="229"/>
      <c r="C1550" s="230"/>
      <c r="D1550" s="231" t="s">
        <v>149</v>
      </c>
      <c r="E1550" s="232" t="s">
        <v>1</v>
      </c>
      <c r="F1550" s="233" t="s">
        <v>1860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149</v>
      </c>
      <c r="AU1550" s="239" t="s">
        <v>147</v>
      </c>
      <c r="AV1550" s="13" t="s">
        <v>81</v>
      </c>
      <c r="AW1550" s="13" t="s">
        <v>30</v>
      </c>
      <c r="AX1550" s="13" t="s">
        <v>73</v>
      </c>
      <c r="AY1550" s="239" t="s">
        <v>139</v>
      </c>
    </row>
    <row r="1551" s="14" customFormat="1">
      <c r="A1551" s="14"/>
      <c r="B1551" s="240"/>
      <c r="C1551" s="241"/>
      <c r="D1551" s="231" t="s">
        <v>149</v>
      </c>
      <c r="E1551" s="242" t="s">
        <v>1</v>
      </c>
      <c r="F1551" s="243" t="s">
        <v>1861</v>
      </c>
      <c r="G1551" s="241"/>
      <c r="H1551" s="244">
        <v>5.4720000000000004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149</v>
      </c>
      <c r="AU1551" s="250" t="s">
        <v>147</v>
      </c>
      <c r="AV1551" s="14" t="s">
        <v>147</v>
      </c>
      <c r="AW1551" s="14" t="s">
        <v>30</v>
      </c>
      <c r="AX1551" s="14" t="s">
        <v>73</v>
      </c>
      <c r="AY1551" s="250" t="s">
        <v>139</v>
      </c>
    </row>
    <row r="1552" s="15" customFormat="1">
      <c r="A1552" s="15"/>
      <c r="B1552" s="262"/>
      <c r="C1552" s="263"/>
      <c r="D1552" s="231" t="s">
        <v>149</v>
      </c>
      <c r="E1552" s="264" t="s">
        <v>1</v>
      </c>
      <c r="F1552" s="265" t="s">
        <v>170</v>
      </c>
      <c r="G1552" s="263"/>
      <c r="H1552" s="266">
        <v>8.8640000000000008</v>
      </c>
      <c r="I1552" s="267"/>
      <c r="J1552" s="263"/>
      <c r="K1552" s="263"/>
      <c r="L1552" s="268"/>
      <c r="M1552" s="269"/>
      <c r="N1552" s="270"/>
      <c r="O1552" s="270"/>
      <c r="P1552" s="270"/>
      <c r="Q1552" s="270"/>
      <c r="R1552" s="270"/>
      <c r="S1552" s="270"/>
      <c r="T1552" s="271"/>
      <c r="U1552" s="15"/>
      <c r="V1552" s="15"/>
      <c r="W1552" s="15"/>
      <c r="X1552" s="15"/>
      <c r="Y1552" s="15"/>
      <c r="Z1552" s="15"/>
      <c r="AA1552" s="15"/>
      <c r="AB1552" s="15"/>
      <c r="AC1552" s="15"/>
      <c r="AD1552" s="15"/>
      <c r="AE1552" s="15"/>
      <c r="AT1552" s="272" t="s">
        <v>149</v>
      </c>
      <c r="AU1552" s="272" t="s">
        <v>147</v>
      </c>
      <c r="AV1552" s="15" t="s">
        <v>146</v>
      </c>
      <c r="AW1552" s="15" t="s">
        <v>30</v>
      </c>
      <c r="AX1552" s="15" t="s">
        <v>81</v>
      </c>
      <c r="AY1552" s="272" t="s">
        <v>139</v>
      </c>
    </row>
    <row r="1553" s="2" customFormat="1" ht="24.15" customHeight="1">
      <c r="A1553" s="38"/>
      <c r="B1553" s="39"/>
      <c r="C1553" s="215" t="s">
        <v>1893</v>
      </c>
      <c r="D1553" s="215" t="s">
        <v>142</v>
      </c>
      <c r="E1553" s="216" t="s">
        <v>1894</v>
      </c>
      <c r="F1553" s="217" t="s">
        <v>1895</v>
      </c>
      <c r="G1553" s="218" t="s">
        <v>166</v>
      </c>
      <c r="H1553" s="219">
        <v>8.8640000000000008</v>
      </c>
      <c r="I1553" s="220"/>
      <c r="J1553" s="221">
        <f>ROUND(I1553*H1553,2)</f>
        <v>0</v>
      </c>
      <c r="K1553" s="222"/>
      <c r="L1553" s="44"/>
      <c r="M1553" s="223" t="s">
        <v>1</v>
      </c>
      <c r="N1553" s="224" t="s">
        <v>39</v>
      </c>
      <c r="O1553" s="91"/>
      <c r="P1553" s="225">
        <f>O1553*H1553</f>
        <v>0</v>
      </c>
      <c r="Q1553" s="225">
        <v>0.00032000000000000003</v>
      </c>
      <c r="R1553" s="225">
        <f>Q1553*H1553</f>
        <v>0.0028364800000000006</v>
      </c>
      <c r="S1553" s="225">
        <v>0</v>
      </c>
      <c r="T1553" s="226">
        <f>S1553*H1553</f>
        <v>0</v>
      </c>
      <c r="U1553" s="38"/>
      <c r="V1553" s="38"/>
      <c r="W1553" s="38"/>
      <c r="X1553" s="38"/>
      <c r="Y1553" s="38"/>
      <c r="Z1553" s="38"/>
      <c r="AA1553" s="38"/>
      <c r="AB1553" s="38"/>
      <c r="AC1553" s="38"/>
      <c r="AD1553" s="38"/>
      <c r="AE1553" s="38"/>
      <c r="AR1553" s="227" t="s">
        <v>256</v>
      </c>
      <c r="AT1553" s="227" t="s">
        <v>142</v>
      </c>
      <c r="AU1553" s="227" t="s">
        <v>147</v>
      </c>
      <c r="AY1553" s="17" t="s">
        <v>139</v>
      </c>
      <c r="BE1553" s="228">
        <f>IF(N1553="základní",J1553,0)</f>
        <v>0</v>
      </c>
      <c r="BF1553" s="228">
        <f>IF(N1553="snížená",J1553,0)</f>
        <v>0</v>
      </c>
      <c r="BG1553" s="228">
        <f>IF(N1553="zákl. přenesená",J1553,0)</f>
        <v>0</v>
      </c>
      <c r="BH1553" s="228">
        <f>IF(N1553="sníž. přenesená",J1553,0)</f>
        <v>0</v>
      </c>
      <c r="BI1553" s="228">
        <f>IF(N1553="nulová",J1553,0)</f>
        <v>0</v>
      </c>
      <c r="BJ1553" s="17" t="s">
        <v>147</v>
      </c>
      <c r="BK1553" s="228">
        <f>ROUND(I1553*H1553,2)</f>
        <v>0</v>
      </c>
      <c r="BL1553" s="17" t="s">
        <v>256</v>
      </c>
      <c r="BM1553" s="227" t="s">
        <v>1896</v>
      </c>
    </row>
    <row r="1554" s="13" customFormat="1">
      <c r="A1554" s="13"/>
      <c r="B1554" s="229"/>
      <c r="C1554" s="230"/>
      <c r="D1554" s="231" t="s">
        <v>149</v>
      </c>
      <c r="E1554" s="232" t="s">
        <v>1</v>
      </c>
      <c r="F1554" s="233" t="s">
        <v>1857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149</v>
      </c>
      <c r="AU1554" s="239" t="s">
        <v>147</v>
      </c>
      <c r="AV1554" s="13" t="s">
        <v>81</v>
      </c>
      <c r="AW1554" s="13" t="s">
        <v>30</v>
      </c>
      <c r="AX1554" s="13" t="s">
        <v>73</v>
      </c>
      <c r="AY1554" s="239" t="s">
        <v>139</v>
      </c>
    </row>
    <row r="1555" s="13" customFormat="1">
      <c r="A1555" s="13"/>
      <c r="B1555" s="229"/>
      <c r="C1555" s="230"/>
      <c r="D1555" s="231" t="s">
        <v>149</v>
      </c>
      <c r="E1555" s="232" t="s">
        <v>1</v>
      </c>
      <c r="F1555" s="233" t="s">
        <v>1845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149</v>
      </c>
      <c r="AU1555" s="239" t="s">
        <v>147</v>
      </c>
      <c r="AV1555" s="13" t="s">
        <v>81</v>
      </c>
      <c r="AW1555" s="13" t="s">
        <v>30</v>
      </c>
      <c r="AX1555" s="13" t="s">
        <v>73</v>
      </c>
      <c r="AY1555" s="239" t="s">
        <v>139</v>
      </c>
    </row>
    <row r="1556" s="14" customFormat="1">
      <c r="A1556" s="14"/>
      <c r="B1556" s="240"/>
      <c r="C1556" s="241"/>
      <c r="D1556" s="231" t="s">
        <v>149</v>
      </c>
      <c r="E1556" s="242" t="s">
        <v>1</v>
      </c>
      <c r="F1556" s="243" t="s">
        <v>1859</v>
      </c>
      <c r="G1556" s="241"/>
      <c r="H1556" s="244">
        <v>3.3919999999999999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149</v>
      </c>
      <c r="AU1556" s="250" t="s">
        <v>147</v>
      </c>
      <c r="AV1556" s="14" t="s">
        <v>147</v>
      </c>
      <c r="AW1556" s="14" t="s">
        <v>30</v>
      </c>
      <c r="AX1556" s="14" t="s">
        <v>73</v>
      </c>
      <c r="AY1556" s="250" t="s">
        <v>139</v>
      </c>
    </row>
    <row r="1557" s="13" customFormat="1">
      <c r="A1557" s="13"/>
      <c r="B1557" s="229"/>
      <c r="C1557" s="230"/>
      <c r="D1557" s="231" t="s">
        <v>149</v>
      </c>
      <c r="E1557" s="232" t="s">
        <v>1</v>
      </c>
      <c r="F1557" s="233" t="s">
        <v>1860</v>
      </c>
      <c r="G1557" s="230"/>
      <c r="H1557" s="232" t="s">
        <v>1</v>
      </c>
      <c r="I1557" s="234"/>
      <c r="J1557" s="230"/>
      <c r="K1557" s="230"/>
      <c r="L1557" s="235"/>
      <c r="M1557" s="236"/>
      <c r="N1557" s="237"/>
      <c r="O1557" s="237"/>
      <c r="P1557" s="237"/>
      <c r="Q1557" s="237"/>
      <c r="R1557" s="237"/>
      <c r="S1557" s="237"/>
      <c r="T1557" s="23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9" t="s">
        <v>149</v>
      </c>
      <c r="AU1557" s="239" t="s">
        <v>147</v>
      </c>
      <c r="AV1557" s="13" t="s">
        <v>81</v>
      </c>
      <c r="AW1557" s="13" t="s">
        <v>30</v>
      </c>
      <c r="AX1557" s="13" t="s">
        <v>73</v>
      </c>
      <c r="AY1557" s="239" t="s">
        <v>139</v>
      </c>
    </row>
    <row r="1558" s="14" customFormat="1">
      <c r="A1558" s="14"/>
      <c r="B1558" s="240"/>
      <c r="C1558" s="241"/>
      <c r="D1558" s="231" t="s">
        <v>149</v>
      </c>
      <c r="E1558" s="242" t="s">
        <v>1</v>
      </c>
      <c r="F1558" s="243" t="s">
        <v>1861</v>
      </c>
      <c r="G1558" s="241"/>
      <c r="H1558" s="244">
        <v>5.4720000000000004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149</v>
      </c>
      <c r="AU1558" s="250" t="s">
        <v>147</v>
      </c>
      <c r="AV1558" s="14" t="s">
        <v>147</v>
      </c>
      <c r="AW1558" s="14" t="s">
        <v>30</v>
      </c>
      <c r="AX1558" s="14" t="s">
        <v>73</v>
      </c>
      <c r="AY1558" s="250" t="s">
        <v>139</v>
      </c>
    </row>
    <row r="1559" s="15" customFormat="1">
      <c r="A1559" s="15"/>
      <c r="B1559" s="262"/>
      <c r="C1559" s="263"/>
      <c r="D1559" s="231" t="s">
        <v>149</v>
      </c>
      <c r="E1559" s="264" t="s">
        <v>1</v>
      </c>
      <c r="F1559" s="265" t="s">
        <v>170</v>
      </c>
      <c r="G1559" s="263"/>
      <c r="H1559" s="266">
        <v>8.8640000000000008</v>
      </c>
      <c r="I1559" s="267"/>
      <c r="J1559" s="263"/>
      <c r="K1559" s="263"/>
      <c r="L1559" s="268"/>
      <c r="M1559" s="269"/>
      <c r="N1559" s="270"/>
      <c r="O1559" s="270"/>
      <c r="P1559" s="270"/>
      <c r="Q1559" s="270"/>
      <c r="R1559" s="270"/>
      <c r="S1559" s="270"/>
      <c r="T1559" s="271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72" t="s">
        <v>149</v>
      </c>
      <c r="AU1559" s="272" t="s">
        <v>147</v>
      </c>
      <c r="AV1559" s="15" t="s">
        <v>146</v>
      </c>
      <c r="AW1559" s="15" t="s">
        <v>30</v>
      </c>
      <c r="AX1559" s="15" t="s">
        <v>81</v>
      </c>
      <c r="AY1559" s="272" t="s">
        <v>139</v>
      </c>
    </row>
    <row r="1560" s="2" customFormat="1" ht="24.15" customHeight="1">
      <c r="A1560" s="38"/>
      <c r="B1560" s="39"/>
      <c r="C1560" s="215" t="s">
        <v>1897</v>
      </c>
      <c r="D1560" s="215" t="s">
        <v>142</v>
      </c>
      <c r="E1560" s="216" t="s">
        <v>1898</v>
      </c>
      <c r="F1560" s="217" t="s">
        <v>1899</v>
      </c>
      <c r="G1560" s="218" t="s">
        <v>174</v>
      </c>
      <c r="H1560" s="219">
        <v>8</v>
      </c>
      <c r="I1560" s="220"/>
      <c r="J1560" s="221">
        <f>ROUND(I1560*H1560,2)</f>
        <v>0</v>
      </c>
      <c r="K1560" s="222"/>
      <c r="L1560" s="44"/>
      <c r="M1560" s="223" t="s">
        <v>1</v>
      </c>
      <c r="N1560" s="224" t="s">
        <v>39</v>
      </c>
      <c r="O1560" s="91"/>
      <c r="P1560" s="225">
        <f>O1560*H1560</f>
        <v>0</v>
      </c>
      <c r="Q1560" s="225">
        <v>0</v>
      </c>
      <c r="R1560" s="225">
        <f>Q1560*H1560</f>
        <v>0</v>
      </c>
      <c r="S1560" s="225">
        <v>0</v>
      </c>
      <c r="T1560" s="226">
        <f>S1560*H1560</f>
        <v>0</v>
      </c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  <c r="AE1560" s="38"/>
      <c r="AR1560" s="227" t="s">
        <v>256</v>
      </c>
      <c r="AT1560" s="227" t="s">
        <v>142</v>
      </c>
      <c r="AU1560" s="227" t="s">
        <v>147</v>
      </c>
      <c r="AY1560" s="17" t="s">
        <v>139</v>
      </c>
      <c r="BE1560" s="228">
        <f>IF(N1560="základní",J1560,0)</f>
        <v>0</v>
      </c>
      <c r="BF1560" s="228">
        <f>IF(N1560="snížená",J1560,0)</f>
        <v>0</v>
      </c>
      <c r="BG1560" s="228">
        <f>IF(N1560="zákl. přenesená",J1560,0)</f>
        <v>0</v>
      </c>
      <c r="BH1560" s="228">
        <f>IF(N1560="sníž. přenesená",J1560,0)</f>
        <v>0</v>
      </c>
      <c r="BI1560" s="228">
        <f>IF(N1560="nulová",J1560,0)</f>
        <v>0</v>
      </c>
      <c r="BJ1560" s="17" t="s">
        <v>147</v>
      </c>
      <c r="BK1560" s="228">
        <f>ROUND(I1560*H1560,2)</f>
        <v>0</v>
      </c>
      <c r="BL1560" s="17" t="s">
        <v>256</v>
      </c>
      <c r="BM1560" s="227" t="s">
        <v>1900</v>
      </c>
    </row>
    <row r="1561" s="14" customFormat="1">
      <c r="A1561" s="14"/>
      <c r="B1561" s="240"/>
      <c r="C1561" s="241"/>
      <c r="D1561" s="231" t="s">
        <v>149</v>
      </c>
      <c r="E1561" s="242" t="s">
        <v>1</v>
      </c>
      <c r="F1561" s="243" t="s">
        <v>155</v>
      </c>
      <c r="G1561" s="241"/>
      <c r="H1561" s="244">
        <v>8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149</v>
      </c>
      <c r="AU1561" s="250" t="s">
        <v>147</v>
      </c>
      <c r="AV1561" s="14" t="s">
        <v>147</v>
      </c>
      <c r="AW1561" s="14" t="s">
        <v>30</v>
      </c>
      <c r="AX1561" s="14" t="s">
        <v>81</v>
      </c>
      <c r="AY1561" s="250" t="s">
        <v>139</v>
      </c>
    </row>
    <row r="1562" s="2" customFormat="1" ht="24.15" customHeight="1">
      <c r="A1562" s="38"/>
      <c r="B1562" s="39"/>
      <c r="C1562" s="215" t="s">
        <v>1901</v>
      </c>
      <c r="D1562" s="215" t="s">
        <v>142</v>
      </c>
      <c r="E1562" s="216" t="s">
        <v>1902</v>
      </c>
      <c r="F1562" s="217" t="s">
        <v>1903</v>
      </c>
      <c r="G1562" s="218" t="s">
        <v>174</v>
      </c>
      <c r="H1562" s="219">
        <v>8</v>
      </c>
      <c r="I1562" s="220"/>
      <c r="J1562" s="221">
        <f>ROUND(I1562*H1562,2)</f>
        <v>0</v>
      </c>
      <c r="K1562" s="222"/>
      <c r="L1562" s="44"/>
      <c r="M1562" s="223" t="s">
        <v>1</v>
      </c>
      <c r="N1562" s="224" t="s">
        <v>39</v>
      </c>
      <c r="O1562" s="91"/>
      <c r="P1562" s="225">
        <f>O1562*H1562</f>
        <v>0</v>
      </c>
      <c r="Q1562" s="225">
        <v>3.0000000000000001E-05</v>
      </c>
      <c r="R1562" s="225">
        <f>Q1562*H1562</f>
        <v>0.00024000000000000001</v>
      </c>
      <c r="S1562" s="225">
        <v>0</v>
      </c>
      <c r="T1562" s="226">
        <f>S1562*H1562</f>
        <v>0</v>
      </c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R1562" s="227" t="s">
        <v>256</v>
      </c>
      <c r="AT1562" s="227" t="s">
        <v>142</v>
      </c>
      <c r="AU1562" s="227" t="s">
        <v>147</v>
      </c>
      <c r="AY1562" s="17" t="s">
        <v>139</v>
      </c>
      <c r="BE1562" s="228">
        <f>IF(N1562="základní",J1562,0)</f>
        <v>0</v>
      </c>
      <c r="BF1562" s="228">
        <f>IF(N1562="snížená",J1562,0)</f>
        <v>0</v>
      </c>
      <c r="BG1562" s="228">
        <f>IF(N1562="zákl. přenesená",J1562,0)</f>
        <v>0</v>
      </c>
      <c r="BH1562" s="228">
        <f>IF(N1562="sníž. přenesená",J1562,0)</f>
        <v>0</v>
      </c>
      <c r="BI1562" s="228">
        <f>IF(N1562="nulová",J1562,0)</f>
        <v>0</v>
      </c>
      <c r="BJ1562" s="17" t="s">
        <v>147</v>
      </c>
      <c r="BK1562" s="228">
        <f>ROUND(I1562*H1562,2)</f>
        <v>0</v>
      </c>
      <c r="BL1562" s="17" t="s">
        <v>256</v>
      </c>
      <c r="BM1562" s="227" t="s">
        <v>1904</v>
      </c>
    </row>
    <row r="1563" s="14" customFormat="1">
      <c r="A1563" s="14"/>
      <c r="B1563" s="240"/>
      <c r="C1563" s="241"/>
      <c r="D1563" s="231" t="s">
        <v>149</v>
      </c>
      <c r="E1563" s="242" t="s">
        <v>1</v>
      </c>
      <c r="F1563" s="243" t="s">
        <v>155</v>
      </c>
      <c r="G1563" s="241"/>
      <c r="H1563" s="244">
        <v>8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149</v>
      </c>
      <c r="AU1563" s="250" t="s">
        <v>147</v>
      </c>
      <c r="AV1563" s="14" t="s">
        <v>147</v>
      </c>
      <c r="AW1563" s="14" t="s">
        <v>30</v>
      </c>
      <c r="AX1563" s="14" t="s">
        <v>81</v>
      </c>
      <c r="AY1563" s="250" t="s">
        <v>139</v>
      </c>
    </row>
    <row r="1564" s="2" customFormat="1" ht="16.5" customHeight="1">
      <c r="A1564" s="38"/>
      <c r="B1564" s="39"/>
      <c r="C1564" s="215" t="s">
        <v>1905</v>
      </c>
      <c r="D1564" s="215" t="s">
        <v>142</v>
      </c>
      <c r="E1564" s="216" t="s">
        <v>1906</v>
      </c>
      <c r="F1564" s="217" t="s">
        <v>1907</v>
      </c>
      <c r="G1564" s="218" t="s">
        <v>166</v>
      </c>
      <c r="H1564" s="219">
        <v>16</v>
      </c>
      <c r="I1564" s="220"/>
      <c r="J1564" s="221">
        <f>ROUND(I1564*H1564,2)</f>
        <v>0</v>
      </c>
      <c r="K1564" s="222"/>
      <c r="L1564" s="44"/>
      <c r="M1564" s="223" t="s">
        <v>1</v>
      </c>
      <c r="N1564" s="224" t="s">
        <v>39</v>
      </c>
      <c r="O1564" s="91"/>
      <c r="P1564" s="225">
        <f>O1564*H1564</f>
        <v>0</v>
      </c>
      <c r="Q1564" s="225">
        <v>0</v>
      </c>
      <c r="R1564" s="225">
        <f>Q1564*H1564</f>
        <v>0</v>
      </c>
      <c r="S1564" s="225">
        <v>0</v>
      </c>
      <c r="T1564" s="226">
        <f>S1564*H1564</f>
        <v>0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227" t="s">
        <v>256</v>
      </c>
      <c r="AT1564" s="227" t="s">
        <v>142</v>
      </c>
      <c r="AU1564" s="227" t="s">
        <v>147</v>
      </c>
      <c r="AY1564" s="17" t="s">
        <v>139</v>
      </c>
      <c r="BE1564" s="228">
        <f>IF(N1564="základní",J1564,0)</f>
        <v>0</v>
      </c>
      <c r="BF1564" s="228">
        <f>IF(N1564="snížená",J1564,0)</f>
        <v>0</v>
      </c>
      <c r="BG1564" s="228">
        <f>IF(N1564="zákl. přenesená",J1564,0)</f>
        <v>0</v>
      </c>
      <c r="BH1564" s="228">
        <f>IF(N1564="sníž. přenesená",J1564,0)</f>
        <v>0</v>
      </c>
      <c r="BI1564" s="228">
        <f>IF(N1564="nulová",J1564,0)</f>
        <v>0</v>
      </c>
      <c r="BJ1564" s="17" t="s">
        <v>147</v>
      </c>
      <c r="BK1564" s="228">
        <f>ROUND(I1564*H1564,2)</f>
        <v>0</v>
      </c>
      <c r="BL1564" s="17" t="s">
        <v>256</v>
      </c>
      <c r="BM1564" s="227" t="s">
        <v>1908</v>
      </c>
    </row>
    <row r="1565" s="13" customFormat="1">
      <c r="A1565" s="13"/>
      <c r="B1565" s="229"/>
      <c r="C1565" s="230"/>
      <c r="D1565" s="231" t="s">
        <v>149</v>
      </c>
      <c r="E1565" s="232" t="s">
        <v>1</v>
      </c>
      <c r="F1565" s="233" t="s">
        <v>1909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149</v>
      </c>
      <c r="AU1565" s="239" t="s">
        <v>147</v>
      </c>
      <c r="AV1565" s="13" t="s">
        <v>81</v>
      </c>
      <c r="AW1565" s="13" t="s">
        <v>30</v>
      </c>
      <c r="AX1565" s="13" t="s">
        <v>73</v>
      </c>
      <c r="AY1565" s="239" t="s">
        <v>139</v>
      </c>
    </row>
    <row r="1566" s="14" customFormat="1">
      <c r="A1566" s="14"/>
      <c r="B1566" s="240"/>
      <c r="C1566" s="241"/>
      <c r="D1566" s="231" t="s">
        <v>149</v>
      </c>
      <c r="E1566" s="242" t="s">
        <v>1</v>
      </c>
      <c r="F1566" s="243" t="s">
        <v>1910</v>
      </c>
      <c r="G1566" s="241"/>
      <c r="H1566" s="244">
        <v>16</v>
      </c>
      <c r="I1566" s="245"/>
      <c r="J1566" s="241"/>
      <c r="K1566" s="241"/>
      <c r="L1566" s="246"/>
      <c r="M1566" s="247"/>
      <c r="N1566" s="248"/>
      <c r="O1566" s="248"/>
      <c r="P1566" s="248"/>
      <c r="Q1566" s="248"/>
      <c r="R1566" s="248"/>
      <c r="S1566" s="248"/>
      <c r="T1566" s="24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0" t="s">
        <v>149</v>
      </c>
      <c r="AU1566" s="250" t="s">
        <v>147</v>
      </c>
      <c r="AV1566" s="14" t="s">
        <v>147</v>
      </c>
      <c r="AW1566" s="14" t="s">
        <v>30</v>
      </c>
      <c r="AX1566" s="14" t="s">
        <v>73</v>
      </c>
      <c r="AY1566" s="250" t="s">
        <v>139</v>
      </c>
    </row>
    <row r="1567" s="15" customFormat="1">
      <c r="A1567" s="15"/>
      <c r="B1567" s="262"/>
      <c r="C1567" s="263"/>
      <c r="D1567" s="231" t="s">
        <v>149</v>
      </c>
      <c r="E1567" s="264" t="s">
        <v>1</v>
      </c>
      <c r="F1567" s="265" t="s">
        <v>170</v>
      </c>
      <c r="G1567" s="263"/>
      <c r="H1567" s="266">
        <v>16</v>
      </c>
      <c r="I1567" s="267"/>
      <c r="J1567" s="263"/>
      <c r="K1567" s="263"/>
      <c r="L1567" s="268"/>
      <c r="M1567" s="269"/>
      <c r="N1567" s="270"/>
      <c r="O1567" s="270"/>
      <c r="P1567" s="270"/>
      <c r="Q1567" s="270"/>
      <c r="R1567" s="270"/>
      <c r="S1567" s="270"/>
      <c r="T1567" s="271"/>
      <c r="U1567" s="15"/>
      <c r="V1567" s="15"/>
      <c r="W1567" s="15"/>
      <c r="X1567" s="15"/>
      <c r="Y1567" s="15"/>
      <c r="Z1567" s="15"/>
      <c r="AA1567" s="15"/>
      <c r="AB1567" s="15"/>
      <c r="AC1567" s="15"/>
      <c r="AD1567" s="15"/>
      <c r="AE1567" s="15"/>
      <c r="AT1567" s="272" t="s">
        <v>149</v>
      </c>
      <c r="AU1567" s="272" t="s">
        <v>147</v>
      </c>
      <c r="AV1567" s="15" t="s">
        <v>146</v>
      </c>
      <c r="AW1567" s="15" t="s">
        <v>30</v>
      </c>
      <c r="AX1567" s="15" t="s">
        <v>81</v>
      </c>
      <c r="AY1567" s="272" t="s">
        <v>139</v>
      </c>
    </row>
    <row r="1568" s="2" customFormat="1" ht="24.15" customHeight="1">
      <c r="A1568" s="38"/>
      <c r="B1568" s="39"/>
      <c r="C1568" s="215" t="s">
        <v>1911</v>
      </c>
      <c r="D1568" s="215" t="s">
        <v>142</v>
      </c>
      <c r="E1568" s="216" t="s">
        <v>1912</v>
      </c>
      <c r="F1568" s="217" t="s">
        <v>1913</v>
      </c>
      <c r="G1568" s="218" t="s">
        <v>166</v>
      </c>
      <c r="H1568" s="219">
        <v>16</v>
      </c>
      <c r="I1568" s="220"/>
      <c r="J1568" s="221">
        <f>ROUND(I1568*H1568,2)</f>
        <v>0</v>
      </c>
      <c r="K1568" s="222"/>
      <c r="L1568" s="44"/>
      <c r="M1568" s="223" t="s">
        <v>1</v>
      </c>
      <c r="N1568" s="224" t="s">
        <v>39</v>
      </c>
      <c r="O1568" s="91"/>
      <c r="P1568" s="225">
        <f>O1568*H1568</f>
        <v>0</v>
      </c>
      <c r="Q1568" s="225">
        <v>2.0000000000000002E-05</v>
      </c>
      <c r="R1568" s="225">
        <f>Q1568*H1568</f>
        <v>0.00032000000000000003</v>
      </c>
      <c r="S1568" s="225">
        <v>0</v>
      </c>
      <c r="T1568" s="226">
        <f>S1568*H1568</f>
        <v>0</v>
      </c>
      <c r="U1568" s="38"/>
      <c r="V1568" s="38"/>
      <c r="W1568" s="38"/>
      <c r="X1568" s="38"/>
      <c r="Y1568" s="38"/>
      <c r="Z1568" s="38"/>
      <c r="AA1568" s="38"/>
      <c r="AB1568" s="38"/>
      <c r="AC1568" s="38"/>
      <c r="AD1568" s="38"/>
      <c r="AE1568" s="38"/>
      <c r="AR1568" s="227" t="s">
        <v>256</v>
      </c>
      <c r="AT1568" s="227" t="s">
        <v>142</v>
      </c>
      <c r="AU1568" s="227" t="s">
        <v>147</v>
      </c>
      <c r="AY1568" s="17" t="s">
        <v>139</v>
      </c>
      <c r="BE1568" s="228">
        <f>IF(N1568="základní",J1568,0)</f>
        <v>0</v>
      </c>
      <c r="BF1568" s="228">
        <f>IF(N1568="snížená",J1568,0)</f>
        <v>0</v>
      </c>
      <c r="BG1568" s="228">
        <f>IF(N1568="zákl. přenesená",J1568,0)</f>
        <v>0</v>
      </c>
      <c r="BH1568" s="228">
        <f>IF(N1568="sníž. přenesená",J1568,0)</f>
        <v>0</v>
      </c>
      <c r="BI1568" s="228">
        <f>IF(N1568="nulová",J1568,0)</f>
        <v>0</v>
      </c>
      <c r="BJ1568" s="17" t="s">
        <v>147</v>
      </c>
      <c r="BK1568" s="228">
        <f>ROUND(I1568*H1568,2)</f>
        <v>0</v>
      </c>
      <c r="BL1568" s="17" t="s">
        <v>256</v>
      </c>
      <c r="BM1568" s="227" t="s">
        <v>1914</v>
      </c>
    </row>
    <row r="1569" s="13" customFormat="1">
      <c r="A1569" s="13"/>
      <c r="B1569" s="229"/>
      <c r="C1569" s="230"/>
      <c r="D1569" s="231" t="s">
        <v>149</v>
      </c>
      <c r="E1569" s="232" t="s">
        <v>1</v>
      </c>
      <c r="F1569" s="233" t="s">
        <v>1909</v>
      </c>
      <c r="G1569" s="230"/>
      <c r="H1569" s="232" t="s">
        <v>1</v>
      </c>
      <c r="I1569" s="234"/>
      <c r="J1569" s="230"/>
      <c r="K1569" s="230"/>
      <c r="L1569" s="235"/>
      <c r="M1569" s="236"/>
      <c r="N1569" s="237"/>
      <c r="O1569" s="237"/>
      <c r="P1569" s="237"/>
      <c r="Q1569" s="237"/>
      <c r="R1569" s="237"/>
      <c r="S1569" s="237"/>
      <c r="T1569" s="238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9" t="s">
        <v>149</v>
      </c>
      <c r="AU1569" s="239" t="s">
        <v>147</v>
      </c>
      <c r="AV1569" s="13" t="s">
        <v>81</v>
      </c>
      <c r="AW1569" s="13" t="s">
        <v>30</v>
      </c>
      <c r="AX1569" s="13" t="s">
        <v>73</v>
      </c>
      <c r="AY1569" s="239" t="s">
        <v>139</v>
      </c>
    </row>
    <row r="1570" s="14" customFormat="1">
      <c r="A1570" s="14"/>
      <c r="B1570" s="240"/>
      <c r="C1570" s="241"/>
      <c r="D1570" s="231" t="s">
        <v>149</v>
      </c>
      <c r="E1570" s="242" t="s">
        <v>1</v>
      </c>
      <c r="F1570" s="243" t="s">
        <v>1910</v>
      </c>
      <c r="G1570" s="241"/>
      <c r="H1570" s="244">
        <v>16</v>
      </c>
      <c r="I1570" s="245"/>
      <c r="J1570" s="241"/>
      <c r="K1570" s="241"/>
      <c r="L1570" s="246"/>
      <c r="M1570" s="247"/>
      <c r="N1570" s="248"/>
      <c r="O1570" s="248"/>
      <c r="P1570" s="248"/>
      <c r="Q1570" s="248"/>
      <c r="R1570" s="248"/>
      <c r="S1570" s="248"/>
      <c r="T1570" s="249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0" t="s">
        <v>149</v>
      </c>
      <c r="AU1570" s="250" t="s">
        <v>147</v>
      </c>
      <c r="AV1570" s="14" t="s">
        <v>147</v>
      </c>
      <c r="AW1570" s="14" t="s">
        <v>30</v>
      </c>
      <c r="AX1570" s="14" t="s">
        <v>73</v>
      </c>
      <c r="AY1570" s="250" t="s">
        <v>139</v>
      </c>
    </row>
    <row r="1571" s="15" customFormat="1">
      <c r="A1571" s="15"/>
      <c r="B1571" s="262"/>
      <c r="C1571" s="263"/>
      <c r="D1571" s="231" t="s">
        <v>149</v>
      </c>
      <c r="E1571" s="264" t="s">
        <v>1</v>
      </c>
      <c r="F1571" s="265" t="s">
        <v>170</v>
      </c>
      <c r="G1571" s="263"/>
      <c r="H1571" s="266">
        <v>16</v>
      </c>
      <c r="I1571" s="267"/>
      <c r="J1571" s="263"/>
      <c r="K1571" s="263"/>
      <c r="L1571" s="268"/>
      <c r="M1571" s="269"/>
      <c r="N1571" s="270"/>
      <c r="O1571" s="270"/>
      <c r="P1571" s="270"/>
      <c r="Q1571" s="270"/>
      <c r="R1571" s="270"/>
      <c r="S1571" s="270"/>
      <c r="T1571" s="271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72" t="s">
        <v>149</v>
      </c>
      <c r="AU1571" s="272" t="s">
        <v>147</v>
      </c>
      <c r="AV1571" s="15" t="s">
        <v>146</v>
      </c>
      <c r="AW1571" s="15" t="s">
        <v>30</v>
      </c>
      <c r="AX1571" s="15" t="s">
        <v>81</v>
      </c>
      <c r="AY1571" s="272" t="s">
        <v>139</v>
      </c>
    </row>
    <row r="1572" s="2" customFormat="1" ht="24.15" customHeight="1">
      <c r="A1572" s="38"/>
      <c r="B1572" s="39"/>
      <c r="C1572" s="215" t="s">
        <v>1915</v>
      </c>
      <c r="D1572" s="215" t="s">
        <v>142</v>
      </c>
      <c r="E1572" s="216" t="s">
        <v>1916</v>
      </c>
      <c r="F1572" s="217" t="s">
        <v>1917</v>
      </c>
      <c r="G1572" s="218" t="s">
        <v>166</v>
      </c>
      <c r="H1572" s="219">
        <v>16</v>
      </c>
      <c r="I1572" s="220"/>
      <c r="J1572" s="221">
        <f>ROUND(I1572*H1572,2)</f>
        <v>0</v>
      </c>
      <c r="K1572" s="222"/>
      <c r="L1572" s="44"/>
      <c r="M1572" s="223" t="s">
        <v>1</v>
      </c>
      <c r="N1572" s="224" t="s">
        <v>39</v>
      </c>
      <c r="O1572" s="91"/>
      <c r="P1572" s="225">
        <f>O1572*H1572</f>
        <v>0</v>
      </c>
      <c r="Q1572" s="225">
        <v>0.00013999999999999999</v>
      </c>
      <c r="R1572" s="225">
        <f>Q1572*H1572</f>
        <v>0.0022399999999999998</v>
      </c>
      <c r="S1572" s="225">
        <v>0</v>
      </c>
      <c r="T1572" s="226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27" t="s">
        <v>256</v>
      </c>
      <c r="AT1572" s="227" t="s">
        <v>142</v>
      </c>
      <c r="AU1572" s="227" t="s">
        <v>147</v>
      </c>
      <c r="AY1572" s="17" t="s">
        <v>139</v>
      </c>
      <c r="BE1572" s="228">
        <f>IF(N1572="základní",J1572,0)</f>
        <v>0</v>
      </c>
      <c r="BF1572" s="228">
        <f>IF(N1572="snížená",J1572,0)</f>
        <v>0</v>
      </c>
      <c r="BG1572" s="228">
        <f>IF(N1572="zákl. přenesená",J1572,0)</f>
        <v>0</v>
      </c>
      <c r="BH1572" s="228">
        <f>IF(N1572="sníž. přenesená",J1572,0)</f>
        <v>0</v>
      </c>
      <c r="BI1572" s="228">
        <f>IF(N1572="nulová",J1572,0)</f>
        <v>0</v>
      </c>
      <c r="BJ1572" s="17" t="s">
        <v>147</v>
      </c>
      <c r="BK1572" s="228">
        <f>ROUND(I1572*H1572,2)</f>
        <v>0</v>
      </c>
      <c r="BL1572" s="17" t="s">
        <v>256</v>
      </c>
      <c r="BM1572" s="227" t="s">
        <v>1918</v>
      </c>
    </row>
    <row r="1573" s="13" customFormat="1">
      <c r="A1573" s="13"/>
      <c r="B1573" s="229"/>
      <c r="C1573" s="230"/>
      <c r="D1573" s="231" t="s">
        <v>149</v>
      </c>
      <c r="E1573" s="232" t="s">
        <v>1</v>
      </c>
      <c r="F1573" s="233" t="s">
        <v>1909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149</v>
      </c>
      <c r="AU1573" s="239" t="s">
        <v>147</v>
      </c>
      <c r="AV1573" s="13" t="s">
        <v>81</v>
      </c>
      <c r="AW1573" s="13" t="s">
        <v>30</v>
      </c>
      <c r="AX1573" s="13" t="s">
        <v>73</v>
      </c>
      <c r="AY1573" s="239" t="s">
        <v>139</v>
      </c>
    </row>
    <row r="1574" s="14" customFormat="1">
      <c r="A1574" s="14"/>
      <c r="B1574" s="240"/>
      <c r="C1574" s="241"/>
      <c r="D1574" s="231" t="s">
        <v>149</v>
      </c>
      <c r="E1574" s="242" t="s">
        <v>1</v>
      </c>
      <c r="F1574" s="243" t="s">
        <v>1910</v>
      </c>
      <c r="G1574" s="241"/>
      <c r="H1574" s="244">
        <v>16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149</v>
      </c>
      <c r="AU1574" s="250" t="s">
        <v>147</v>
      </c>
      <c r="AV1574" s="14" t="s">
        <v>147</v>
      </c>
      <c r="AW1574" s="14" t="s">
        <v>30</v>
      </c>
      <c r="AX1574" s="14" t="s">
        <v>73</v>
      </c>
      <c r="AY1574" s="250" t="s">
        <v>139</v>
      </c>
    </row>
    <row r="1575" s="15" customFormat="1">
      <c r="A1575" s="15"/>
      <c r="B1575" s="262"/>
      <c r="C1575" s="263"/>
      <c r="D1575" s="231" t="s">
        <v>149</v>
      </c>
      <c r="E1575" s="264" t="s">
        <v>1</v>
      </c>
      <c r="F1575" s="265" t="s">
        <v>170</v>
      </c>
      <c r="G1575" s="263"/>
      <c r="H1575" s="266">
        <v>16</v>
      </c>
      <c r="I1575" s="267"/>
      <c r="J1575" s="263"/>
      <c r="K1575" s="263"/>
      <c r="L1575" s="268"/>
      <c r="M1575" s="269"/>
      <c r="N1575" s="270"/>
      <c r="O1575" s="270"/>
      <c r="P1575" s="270"/>
      <c r="Q1575" s="270"/>
      <c r="R1575" s="270"/>
      <c r="S1575" s="270"/>
      <c r="T1575" s="271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72" t="s">
        <v>149</v>
      </c>
      <c r="AU1575" s="272" t="s">
        <v>147</v>
      </c>
      <c r="AV1575" s="15" t="s">
        <v>146</v>
      </c>
      <c r="AW1575" s="15" t="s">
        <v>30</v>
      </c>
      <c r="AX1575" s="15" t="s">
        <v>81</v>
      </c>
      <c r="AY1575" s="272" t="s">
        <v>139</v>
      </c>
    </row>
    <row r="1576" s="2" customFormat="1" ht="24.15" customHeight="1">
      <c r="A1576" s="38"/>
      <c r="B1576" s="39"/>
      <c r="C1576" s="215" t="s">
        <v>1919</v>
      </c>
      <c r="D1576" s="215" t="s">
        <v>142</v>
      </c>
      <c r="E1576" s="216" t="s">
        <v>1920</v>
      </c>
      <c r="F1576" s="217" t="s">
        <v>1921</v>
      </c>
      <c r="G1576" s="218" t="s">
        <v>166</v>
      </c>
      <c r="H1576" s="219">
        <v>16</v>
      </c>
      <c r="I1576" s="220"/>
      <c r="J1576" s="221">
        <f>ROUND(I1576*H1576,2)</f>
        <v>0</v>
      </c>
      <c r="K1576" s="222"/>
      <c r="L1576" s="44"/>
      <c r="M1576" s="223" t="s">
        <v>1</v>
      </c>
      <c r="N1576" s="224" t="s">
        <v>39</v>
      </c>
      <c r="O1576" s="91"/>
      <c r="P1576" s="225">
        <f>O1576*H1576</f>
        <v>0</v>
      </c>
      <c r="Q1576" s="225">
        <v>0.00012</v>
      </c>
      <c r="R1576" s="225">
        <f>Q1576*H1576</f>
        <v>0.0019200000000000001</v>
      </c>
      <c r="S1576" s="225">
        <v>0</v>
      </c>
      <c r="T1576" s="226">
        <f>S1576*H1576</f>
        <v>0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227" t="s">
        <v>256</v>
      </c>
      <c r="AT1576" s="227" t="s">
        <v>142</v>
      </c>
      <c r="AU1576" s="227" t="s">
        <v>147</v>
      </c>
      <c r="AY1576" s="17" t="s">
        <v>139</v>
      </c>
      <c r="BE1576" s="228">
        <f>IF(N1576="základní",J1576,0)</f>
        <v>0</v>
      </c>
      <c r="BF1576" s="228">
        <f>IF(N1576="snížená",J1576,0)</f>
        <v>0</v>
      </c>
      <c r="BG1576" s="228">
        <f>IF(N1576="zákl. přenesená",J1576,0)</f>
        <v>0</v>
      </c>
      <c r="BH1576" s="228">
        <f>IF(N1576="sníž. přenesená",J1576,0)</f>
        <v>0</v>
      </c>
      <c r="BI1576" s="228">
        <f>IF(N1576="nulová",J1576,0)</f>
        <v>0</v>
      </c>
      <c r="BJ1576" s="17" t="s">
        <v>147</v>
      </c>
      <c r="BK1576" s="228">
        <f>ROUND(I1576*H1576,2)</f>
        <v>0</v>
      </c>
      <c r="BL1576" s="17" t="s">
        <v>256</v>
      </c>
      <c r="BM1576" s="227" t="s">
        <v>1922</v>
      </c>
    </row>
    <row r="1577" s="13" customFormat="1">
      <c r="A1577" s="13"/>
      <c r="B1577" s="229"/>
      <c r="C1577" s="230"/>
      <c r="D1577" s="231" t="s">
        <v>149</v>
      </c>
      <c r="E1577" s="232" t="s">
        <v>1</v>
      </c>
      <c r="F1577" s="233" t="s">
        <v>1909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149</v>
      </c>
      <c r="AU1577" s="239" t="s">
        <v>147</v>
      </c>
      <c r="AV1577" s="13" t="s">
        <v>81</v>
      </c>
      <c r="AW1577" s="13" t="s">
        <v>30</v>
      </c>
      <c r="AX1577" s="13" t="s">
        <v>73</v>
      </c>
      <c r="AY1577" s="239" t="s">
        <v>139</v>
      </c>
    </row>
    <row r="1578" s="14" customFormat="1">
      <c r="A1578" s="14"/>
      <c r="B1578" s="240"/>
      <c r="C1578" s="241"/>
      <c r="D1578" s="231" t="s">
        <v>149</v>
      </c>
      <c r="E1578" s="242" t="s">
        <v>1</v>
      </c>
      <c r="F1578" s="243" t="s">
        <v>1910</v>
      </c>
      <c r="G1578" s="241"/>
      <c r="H1578" s="244">
        <v>16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149</v>
      </c>
      <c r="AU1578" s="250" t="s">
        <v>147</v>
      </c>
      <c r="AV1578" s="14" t="s">
        <v>147</v>
      </c>
      <c r="AW1578" s="14" t="s">
        <v>30</v>
      </c>
      <c r="AX1578" s="14" t="s">
        <v>73</v>
      </c>
      <c r="AY1578" s="250" t="s">
        <v>139</v>
      </c>
    </row>
    <row r="1579" s="15" customFormat="1">
      <c r="A1579" s="15"/>
      <c r="B1579" s="262"/>
      <c r="C1579" s="263"/>
      <c r="D1579" s="231" t="s">
        <v>149</v>
      </c>
      <c r="E1579" s="264" t="s">
        <v>1</v>
      </c>
      <c r="F1579" s="265" t="s">
        <v>170</v>
      </c>
      <c r="G1579" s="263"/>
      <c r="H1579" s="266">
        <v>16</v>
      </c>
      <c r="I1579" s="267"/>
      <c r="J1579" s="263"/>
      <c r="K1579" s="263"/>
      <c r="L1579" s="268"/>
      <c r="M1579" s="269"/>
      <c r="N1579" s="270"/>
      <c r="O1579" s="270"/>
      <c r="P1579" s="270"/>
      <c r="Q1579" s="270"/>
      <c r="R1579" s="270"/>
      <c r="S1579" s="270"/>
      <c r="T1579" s="271"/>
      <c r="U1579" s="15"/>
      <c r="V1579" s="15"/>
      <c r="W1579" s="15"/>
      <c r="X1579" s="15"/>
      <c r="Y1579" s="15"/>
      <c r="Z1579" s="15"/>
      <c r="AA1579" s="15"/>
      <c r="AB1579" s="15"/>
      <c r="AC1579" s="15"/>
      <c r="AD1579" s="15"/>
      <c r="AE1579" s="15"/>
      <c r="AT1579" s="272" t="s">
        <v>149</v>
      </c>
      <c r="AU1579" s="272" t="s">
        <v>147</v>
      </c>
      <c r="AV1579" s="15" t="s">
        <v>146</v>
      </c>
      <c r="AW1579" s="15" t="s">
        <v>30</v>
      </c>
      <c r="AX1579" s="15" t="s">
        <v>81</v>
      </c>
      <c r="AY1579" s="272" t="s">
        <v>139</v>
      </c>
    </row>
    <row r="1580" s="2" customFormat="1" ht="24.15" customHeight="1">
      <c r="A1580" s="38"/>
      <c r="B1580" s="39"/>
      <c r="C1580" s="215" t="s">
        <v>1923</v>
      </c>
      <c r="D1580" s="215" t="s">
        <v>142</v>
      </c>
      <c r="E1580" s="216" t="s">
        <v>1924</v>
      </c>
      <c r="F1580" s="217" t="s">
        <v>1925</v>
      </c>
      <c r="G1580" s="218" t="s">
        <v>166</v>
      </c>
      <c r="H1580" s="219">
        <v>16</v>
      </c>
      <c r="I1580" s="220"/>
      <c r="J1580" s="221">
        <f>ROUND(I1580*H1580,2)</f>
        <v>0</v>
      </c>
      <c r="K1580" s="222"/>
      <c r="L1580" s="44"/>
      <c r="M1580" s="223" t="s">
        <v>1</v>
      </c>
      <c r="N1580" s="224" t="s">
        <v>39</v>
      </c>
      <c r="O1580" s="91"/>
      <c r="P1580" s="225">
        <f>O1580*H1580</f>
        <v>0</v>
      </c>
      <c r="Q1580" s="225">
        <v>0.00012</v>
      </c>
      <c r="R1580" s="225">
        <f>Q1580*H1580</f>
        <v>0.0019200000000000001</v>
      </c>
      <c r="S1580" s="225">
        <v>0</v>
      </c>
      <c r="T1580" s="226">
        <f>S1580*H1580</f>
        <v>0</v>
      </c>
      <c r="U1580" s="38"/>
      <c r="V1580" s="38"/>
      <c r="W1580" s="38"/>
      <c r="X1580" s="38"/>
      <c r="Y1580" s="38"/>
      <c r="Z1580" s="38"/>
      <c r="AA1580" s="38"/>
      <c r="AB1580" s="38"/>
      <c r="AC1580" s="38"/>
      <c r="AD1580" s="38"/>
      <c r="AE1580" s="38"/>
      <c r="AR1580" s="227" t="s">
        <v>256</v>
      </c>
      <c r="AT1580" s="227" t="s">
        <v>142</v>
      </c>
      <c r="AU1580" s="227" t="s">
        <v>147</v>
      </c>
      <c r="AY1580" s="17" t="s">
        <v>139</v>
      </c>
      <c r="BE1580" s="228">
        <f>IF(N1580="základní",J1580,0)</f>
        <v>0</v>
      </c>
      <c r="BF1580" s="228">
        <f>IF(N1580="snížená",J1580,0)</f>
        <v>0</v>
      </c>
      <c r="BG1580" s="228">
        <f>IF(N1580="zákl. přenesená",J1580,0)</f>
        <v>0</v>
      </c>
      <c r="BH1580" s="228">
        <f>IF(N1580="sníž. přenesená",J1580,0)</f>
        <v>0</v>
      </c>
      <c r="BI1580" s="228">
        <f>IF(N1580="nulová",J1580,0)</f>
        <v>0</v>
      </c>
      <c r="BJ1580" s="17" t="s">
        <v>147</v>
      </c>
      <c r="BK1580" s="228">
        <f>ROUND(I1580*H1580,2)</f>
        <v>0</v>
      </c>
      <c r="BL1580" s="17" t="s">
        <v>256</v>
      </c>
      <c r="BM1580" s="227" t="s">
        <v>1926</v>
      </c>
    </row>
    <row r="1581" s="13" customFormat="1">
      <c r="A1581" s="13"/>
      <c r="B1581" s="229"/>
      <c r="C1581" s="230"/>
      <c r="D1581" s="231" t="s">
        <v>149</v>
      </c>
      <c r="E1581" s="232" t="s">
        <v>1</v>
      </c>
      <c r="F1581" s="233" t="s">
        <v>1909</v>
      </c>
      <c r="G1581" s="230"/>
      <c r="H1581" s="232" t="s">
        <v>1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9" t="s">
        <v>149</v>
      </c>
      <c r="AU1581" s="239" t="s">
        <v>147</v>
      </c>
      <c r="AV1581" s="13" t="s">
        <v>81</v>
      </c>
      <c r="AW1581" s="13" t="s">
        <v>30</v>
      </c>
      <c r="AX1581" s="13" t="s">
        <v>73</v>
      </c>
      <c r="AY1581" s="239" t="s">
        <v>139</v>
      </c>
    </row>
    <row r="1582" s="14" customFormat="1">
      <c r="A1582" s="14"/>
      <c r="B1582" s="240"/>
      <c r="C1582" s="241"/>
      <c r="D1582" s="231" t="s">
        <v>149</v>
      </c>
      <c r="E1582" s="242" t="s">
        <v>1</v>
      </c>
      <c r="F1582" s="243" t="s">
        <v>1910</v>
      </c>
      <c r="G1582" s="241"/>
      <c r="H1582" s="244">
        <v>16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0" t="s">
        <v>149</v>
      </c>
      <c r="AU1582" s="250" t="s">
        <v>147</v>
      </c>
      <c r="AV1582" s="14" t="s">
        <v>147</v>
      </c>
      <c r="AW1582" s="14" t="s">
        <v>30</v>
      </c>
      <c r="AX1582" s="14" t="s">
        <v>73</v>
      </c>
      <c r="AY1582" s="250" t="s">
        <v>139</v>
      </c>
    </row>
    <row r="1583" s="15" customFormat="1">
      <c r="A1583" s="15"/>
      <c r="B1583" s="262"/>
      <c r="C1583" s="263"/>
      <c r="D1583" s="231" t="s">
        <v>149</v>
      </c>
      <c r="E1583" s="264" t="s">
        <v>1</v>
      </c>
      <c r="F1583" s="265" t="s">
        <v>170</v>
      </c>
      <c r="G1583" s="263"/>
      <c r="H1583" s="266">
        <v>16</v>
      </c>
      <c r="I1583" s="267"/>
      <c r="J1583" s="263"/>
      <c r="K1583" s="263"/>
      <c r="L1583" s="268"/>
      <c r="M1583" s="269"/>
      <c r="N1583" s="270"/>
      <c r="O1583" s="270"/>
      <c r="P1583" s="270"/>
      <c r="Q1583" s="270"/>
      <c r="R1583" s="270"/>
      <c r="S1583" s="270"/>
      <c r="T1583" s="271"/>
      <c r="U1583" s="15"/>
      <c r="V1583" s="15"/>
      <c r="W1583" s="15"/>
      <c r="X1583" s="15"/>
      <c r="Y1583" s="15"/>
      <c r="Z1583" s="15"/>
      <c r="AA1583" s="15"/>
      <c r="AB1583" s="15"/>
      <c r="AC1583" s="15"/>
      <c r="AD1583" s="15"/>
      <c r="AE1583" s="15"/>
      <c r="AT1583" s="272" t="s">
        <v>149</v>
      </c>
      <c r="AU1583" s="272" t="s">
        <v>147</v>
      </c>
      <c r="AV1583" s="15" t="s">
        <v>146</v>
      </c>
      <c r="AW1583" s="15" t="s">
        <v>30</v>
      </c>
      <c r="AX1583" s="15" t="s">
        <v>81</v>
      </c>
      <c r="AY1583" s="272" t="s">
        <v>139</v>
      </c>
    </row>
    <row r="1584" s="2" customFormat="1" ht="24.15" customHeight="1">
      <c r="A1584" s="38"/>
      <c r="B1584" s="39"/>
      <c r="C1584" s="215" t="s">
        <v>1927</v>
      </c>
      <c r="D1584" s="215" t="s">
        <v>142</v>
      </c>
      <c r="E1584" s="216" t="s">
        <v>1928</v>
      </c>
      <c r="F1584" s="217" t="s">
        <v>1929</v>
      </c>
      <c r="G1584" s="218" t="s">
        <v>166</v>
      </c>
      <c r="H1584" s="219">
        <v>16</v>
      </c>
      <c r="I1584" s="220"/>
      <c r="J1584" s="221">
        <f>ROUND(I1584*H1584,2)</f>
        <v>0</v>
      </c>
      <c r="K1584" s="222"/>
      <c r="L1584" s="44"/>
      <c r="M1584" s="223" t="s">
        <v>1</v>
      </c>
      <c r="N1584" s="224" t="s">
        <v>39</v>
      </c>
      <c r="O1584" s="91"/>
      <c r="P1584" s="225">
        <f>O1584*H1584</f>
        <v>0</v>
      </c>
      <c r="Q1584" s="225">
        <v>3.0000000000000001E-05</v>
      </c>
      <c r="R1584" s="225">
        <f>Q1584*H1584</f>
        <v>0.00048000000000000001</v>
      </c>
      <c r="S1584" s="225">
        <v>0</v>
      </c>
      <c r="T1584" s="226">
        <f>S1584*H1584</f>
        <v>0</v>
      </c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  <c r="AE1584" s="38"/>
      <c r="AR1584" s="227" t="s">
        <v>256</v>
      </c>
      <c r="AT1584" s="227" t="s">
        <v>142</v>
      </c>
      <c r="AU1584" s="227" t="s">
        <v>147</v>
      </c>
      <c r="AY1584" s="17" t="s">
        <v>139</v>
      </c>
      <c r="BE1584" s="228">
        <f>IF(N1584="základní",J1584,0)</f>
        <v>0</v>
      </c>
      <c r="BF1584" s="228">
        <f>IF(N1584="snížená",J1584,0)</f>
        <v>0</v>
      </c>
      <c r="BG1584" s="228">
        <f>IF(N1584="zákl. přenesená",J1584,0)</f>
        <v>0</v>
      </c>
      <c r="BH1584" s="228">
        <f>IF(N1584="sníž. přenesená",J1584,0)</f>
        <v>0</v>
      </c>
      <c r="BI1584" s="228">
        <f>IF(N1584="nulová",J1584,0)</f>
        <v>0</v>
      </c>
      <c r="BJ1584" s="17" t="s">
        <v>147</v>
      </c>
      <c r="BK1584" s="228">
        <f>ROUND(I1584*H1584,2)</f>
        <v>0</v>
      </c>
      <c r="BL1584" s="17" t="s">
        <v>256</v>
      </c>
      <c r="BM1584" s="227" t="s">
        <v>1930</v>
      </c>
    </row>
    <row r="1585" s="13" customFormat="1">
      <c r="A1585" s="13"/>
      <c r="B1585" s="229"/>
      <c r="C1585" s="230"/>
      <c r="D1585" s="231" t="s">
        <v>149</v>
      </c>
      <c r="E1585" s="232" t="s">
        <v>1</v>
      </c>
      <c r="F1585" s="233" t="s">
        <v>1909</v>
      </c>
      <c r="G1585" s="230"/>
      <c r="H1585" s="232" t="s">
        <v>1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9" t="s">
        <v>149</v>
      </c>
      <c r="AU1585" s="239" t="s">
        <v>147</v>
      </c>
      <c r="AV1585" s="13" t="s">
        <v>81</v>
      </c>
      <c r="AW1585" s="13" t="s">
        <v>30</v>
      </c>
      <c r="AX1585" s="13" t="s">
        <v>73</v>
      </c>
      <c r="AY1585" s="239" t="s">
        <v>139</v>
      </c>
    </row>
    <row r="1586" s="14" customFormat="1">
      <c r="A1586" s="14"/>
      <c r="B1586" s="240"/>
      <c r="C1586" s="241"/>
      <c r="D1586" s="231" t="s">
        <v>149</v>
      </c>
      <c r="E1586" s="242" t="s">
        <v>1</v>
      </c>
      <c r="F1586" s="243" t="s">
        <v>1910</v>
      </c>
      <c r="G1586" s="241"/>
      <c r="H1586" s="244">
        <v>16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0" t="s">
        <v>149</v>
      </c>
      <c r="AU1586" s="250" t="s">
        <v>147</v>
      </c>
      <c r="AV1586" s="14" t="s">
        <v>147</v>
      </c>
      <c r="AW1586" s="14" t="s">
        <v>30</v>
      </c>
      <c r="AX1586" s="14" t="s">
        <v>73</v>
      </c>
      <c r="AY1586" s="250" t="s">
        <v>139</v>
      </c>
    </row>
    <row r="1587" s="15" customFormat="1">
      <c r="A1587" s="15"/>
      <c r="B1587" s="262"/>
      <c r="C1587" s="263"/>
      <c r="D1587" s="231" t="s">
        <v>149</v>
      </c>
      <c r="E1587" s="264" t="s">
        <v>1</v>
      </c>
      <c r="F1587" s="265" t="s">
        <v>170</v>
      </c>
      <c r="G1587" s="263"/>
      <c r="H1587" s="266">
        <v>16</v>
      </c>
      <c r="I1587" s="267"/>
      <c r="J1587" s="263"/>
      <c r="K1587" s="263"/>
      <c r="L1587" s="268"/>
      <c r="M1587" s="269"/>
      <c r="N1587" s="270"/>
      <c r="O1587" s="270"/>
      <c r="P1587" s="270"/>
      <c r="Q1587" s="270"/>
      <c r="R1587" s="270"/>
      <c r="S1587" s="270"/>
      <c r="T1587" s="271"/>
      <c r="U1587" s="15"/>
      <c r="V1587" s="15"/>
      <c r="W1587" s="15"/>
      <c r="X1587" s="15"/>
      <c r="Y1587" s="15"/>
      <c r="Z1587" s="15"/>
      <c r="AA1587" s="15"/>
      <c r="AB1587" s="15"/>
      <c r="AC1587" s="15"/>
      <c r="AD1587" s="15"/>
      <c r="AE1587" s="15"/>
      <c r="AT1587" s="272" t="s">
        <v>149</v>
      </c>
      <c r="AU1587" s="272" t="s">
        <v>147</v>
      </c>
      <c r="AV1587" s="15" t="s">
        <v>146</v>
      </c>
      <c r="AW1587" s="15" t="s">
        <v>30</v>
      </c>
      <c r="AX1587" s="15" t="s">
        <v>81</v>
      </c>
      <c r="AY1587" s="272" t="s">
        <v>139</v>
      </c>
    </row>
    <row r="1588" s="2" customFormat="1" ht="24.15" customHeight="1">
      <c r="A1588" s="38"/>
      <c r="B1588" s="39"/>
      <c r="C1588" s="215" t="s">
        <v>1931</v>
      </c>
      <c r="D1588" s="215" t="s">
        <v>142</v>
      </c>
      <c r="E1588" s="216" t="s">
        <v>1932</v>
      </c>
      <c r="F1588" s="217" t="s">
        <v>1933</v>
      </c>
      <c r="G1588" s="218" t="s">
        <v>166</v>
      </c>
      <c r="H1588" s="219">
        <v>12.25</v>
      </c>
      <c r="I1588" s="220"/>
      <c r="J1588" s="221">
        <f>ROUND(I1588*H1588,2)</f>
        <v>0</v>
      </c>
      <c r="K1588" s="222"/>
      <c r="L1588" s="44"/>
      <c r="M1588" s="223" t="s">
        <v>1</v>
      </c>
      <c r="N1588" s="224" t="s">
        <v>39</v>
      </c>
      <c r="O1588" s="91"/>
      <c r="P1588" s="225">
        <f>O1588*H1588</f>
        <v>0</v>
      </c>
      <c r="Q1588" s="225">
        <v>0</v>
      </c>
      <c r="R1588" s="225">
        <f>Q1588*H1588</f>
        <v>0</v>
      </c>
      <c r="S1588" s="225">
        <v>0</v>
      </c>
      <c r="T1588" s="226">
        <f>S1588*H1588</f>
        <v>0</v>
      </c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  <c r="AE1588" s="38"/>
      <c r="AR1588" s="227" t="s">
        <v>256</v>
      </c>
      <c r="AT1588" s="227" t="s">
        <v>142</v>
      </c>
      <c r="AU1588" s="227" t="s">
        <v>147</v>
      </c>
      <c r="AY1588" s="17" t="s">
        <v>139</v>
      </c>
      <c r="BE1588" s="228">
        <f>IF(N1588="základní",J1588,0)</f>
        <v>0</v>
      </c>
      <c r="BF1588" s="228">
        <f>IF(N1588="snížená",J1588,0)</f>
        <v>0</v>
      </c>
      <c r="BG1588" s="228">
        <f>IF(N1588="zákl. přenesená",J1588,0)</f>
        <v>0</v>
      </c>
      <c r="BH1588" s="228">
        <f>IF(N1588="sníž. přenesená",J1588,0)</f>
        <v>0</v>
      </c>
      <c r="BI1588" s="228">
        <f>IF(N1588="nulová",J1588,0)</f>
        <v>0</v>
      </c>
      <c r="BJ1588" s="17" t="s">
        <v>147</v>
      </c>
      <c r="BK1588" s="228">
        <f>ROUND(I1588*H1588,2)</f>
        <v>0</v>
      </c>
      <c r="BL1588" s="17" t="s">
        <v>256</v>
      </c>
      <c r="BM1588" s="227" t="s">
        <v>1934</v>
      </c>
    </row>
    <row r="1589" s="13" customFormat="1">
      <c r="A1589" s="13"/>
      <c r="B1589" s="229"/>
      <c r="C1589" s="230"/>
      <c r="D1589" s="231" t="s">
        <v>149</v>
      </c>
      <c r="E1589" s="232" t="s">
        <v>1</v>
      </c>
      <c r="F1589" s="233" t="s">
        <v>1935</v>
      </c>
      <c r="G1589" s="230"/>
      <c r="H1589" s="232" t="s">
        <v>1</v>
      </c>
      <c r="I1589" s="234"/>
      <c r="J1589" s="230"/>
      <c r="K1589" s="230"/>
      <c r="L1589" s="235"/>
      <c r="M1589" s="236"/>
      <c r="N1589" s="237"/>
      <c r="O1589" s="237"/>
      <c r="P1589" s="237"/>
      <c r="Q1589" s="237"/>
      <c r="R1589" s="237"/>
      <c r="S1589" s="237"/>
      <c r="T1589" s="23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9" t="s">
        <v>149</v>
      </c>
      <c r="AU1589" s="239" t="s">
        <v>147</v>
      </c>
      <c r="AV1589" s="13" t="s">
        <v>81</v>
      </c>
      <c r="AW1589" s="13" t="s">
        <v>30</v>
      </c>
      <c r="AX1589" s="13" t="s">
        <v>73</v>
      </c>
      <c r="AY1589" s="239" t="s">
        <v>139</v>
      </c>
    </row>
    <row r="1590" s="14" customFormat="1">
      <c r="A1590" s="14"/>
      <c r="B1590" s="240"/>
      <c r="C1590" s="241"/>
      <c r="D1590" s="231" t="s">
        <v>149</v>
      </c>
      <c r="E1590" s="242" t="s">
        <v>1</v>
      </c>
      <c r="F1590" s="243" t="s">
        <v>970</v>
      </c>
      <c r="G1590" s="241"/>
      <c r="H1590" s="244">
        <v>5.25</v>
      </c>
      <c r="I1590" s="245"/>
      <c r="J1590" s="241"/>
      <c r="K1590" s="241"/>
      <c r="L1590" s="246"/>
      <c r="M1590" s="247"/>
      <c r="N1590" s="248"/>
      <c r="O1590" s="248"/>
      <c r="P1590" s="248"/>
      <c r="Q1590" s="248"/>
      <c r="R1590" s="248"/>
      <c r="S1590" s="248"/>
      <c r="T1590" s="249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0" t="s">
        <v>149</v>
      </c>
      <c r="AU1590" s="250" t="s">
        <v>147</v>
      </c>
      <c r="AV1590" s="14" t="s">
        <v>147</v>
      </c>
      <c r="AW1590" s="14" t="s">
        <v>30</v>
      </c>
      <c r="AX1590" s="14" t="s">
        <v>73</v>
      </c>
      <c r="AY1590" s="250" t="s">
        <v>139</v>
      </c>
    </row>
    <row r="1591" s="13" customFormat="1">
      <c r="A1591" s="13"/>
      <c r="B1591" s="229"/>
      <c r="C1591" s="230"/>
      <c r="D1591" s="231" t="s">
        <v>149</v>
      </c>
      <c r="E1591" s="232" t="s">
        <v>1</v>
      </c>
      <c r="F1591" s="233" t="s">
        <v>967</v>
      </c>
      <c r="G1591" s="230"/>
      <c r="H1591" s="232" t="s">
        <v>1</v>
      </c>
      <c r="I1591" s="234"/>
      <c r="J1591" s="230"/>
      <c r="K1591" s="230"/>
      <c r="L1591" s="235"/>
      <c r="M1591" s="236"/>
      <c r="N1591" s="237"/>
      <c r="O1591" s="237"/>
      <c r="P1591" s="237"/>
      <c r="Q1591" s="237"/>
      <c r="R1591" s="237"/>
      <c r="S1591" s="237"/>
      <c r="T1591" s="23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39" t="s">
        <v>149</v>
      </c>
      <c r="AU1591" s="239" t="s">
        <v>147</v>
      </c>
      <c r="AV1591" s="13" t="s">
        <v>81</v>
      </c>
      <c r="AW1591" s="13" t="s">
        <v>30</v>
      </c>
      <c r="AX1591" s="13" t="s">
        <v>73</v>
      </c>
      <c r="AY1591" s="239" t="s">
        <v>139</v>
      </c>
    </row>
    <row r="1592" s="14" customFormat="1">
      <c r="A1592" s="14"/>
      <c r="B1592" s="240"/>
      <c r="C1592" s="241"/>
      <c r="D1592" s="231" t="s">
        <v>149</v>
      </c>
      <c r="E1592" s="242" t="s">
        <v>1</v>
      </c>
      <c r="F1592" s="243" t="s">
        <v>968</v>
      </c>
      <c r="G1592" s="241"/>
      <c r="H1592" s="244">
        <v>7</v>
      </c>
      <c r="I1592" s="245"/>
      <c r="J1592" s="241"/>
      <c r="K1592" s="241"/>
      <c r="L1592" s="246"/>
      <c r="M1592" s="247"/>
      <c r="N1592" s="248"/>
      <c r="O1592" s="248"/>
      <c r="P1592" s="248"/>
      <c r="Q1592" s="248"/>
      <c r="R1592" s="248"/>
      <c r="S1592" s="248"/>
      <c r="T1592" s="24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0" t="s">
        <v>149</v>
      </c>
      <c r="AU1592" s="250" t="s">
        <v>147</v>
      </c>
      <c r="AV1592" s="14" t="s">
        <v>147</v>
      </c>
      <c r="AW1592" s="14" t="s">
        <v>30</v>
      </c>
      <c r="AX1592" s="14" t="s">
        <v>73</v>
      </c>
      <c r="AY1592" s="250" t="s">
        <v>139</v>
      </c>
    </row>
    <row r="1593" s="15" customFormat="1">
      <c r="A1593" s="15"/>
      <c r="B1593" s="262"/>
      <c r="C1593" s="263"/>
      <c r="D1593" s="231" t="s">
        <v>149</v>
      </c>
      <c r="E1593" s="264" t="s">
        <v>1</v>
      </c>
      <c r="F1593" s="265" t="s">
        <v>170</v>
      </c>
      <c r="G1593" s="263"/>
      <c r="H1593" s="266">
        <v>12.25</v>
      </c>
      <c r="I1593" s="267"/>
      <c r="J1593" s="263"/>
      <c r="K1593" s="263"/>
      <c r="L1593" s="268"/>
      <c r="M1593" s="269"/>
      <c r="N1593" s="270"/>
      <c r="O1593" s="270"/>
      <c r="P1593" s="270"/>
      <c r="Q1593" s="270"/>
      <c r="R1593" s="270"/>
      <c r="S1593" s="270"/>
      <c r="T1593" s="271"/>
      <c r="U1593" s="15"/>
      <c r="V1593" s="15"/>
      <c r="W1593" s="15"/>
      <c r="X1593" s="15"/>
      <c r="Y1593" s="15"/>
      <c r="Z1593" s="15"/>
      <c r="AA1593" s="15"/>
      <c r="AB1593" s="15"/>
      <c r="AC1593" s="15"/>
      <c r="AD1593" s="15"/>
      <c r="AE1593" s="15"/>
      <c r="AT1593" s="272" t="s">
        <v>149</v>
      </c>
      <c r="AU1593" s="272" t="s">
        <v>147</v>
      </c>
      <c r="AV1593" s="15" t="s">
        <v>146</v>
      </c>
      <c r="AW1593" s="15" t="s">
        <v>30</v>
      </c>
      <c r="AX1593" s="15" t="s">
        <v>81</v>
      </c>
      <c r="AY1593" s="272" t="s">
        <v>139</v>
      </c>
    </row>
    <row r="1594" s="2" customFormat="1" ht="24.15" customHeight="1">
      <c r="A1594" s="38"/>
      <c r="B1594" s="39"/>
      <c r="C1594" s="215" t="s">
        <v>1936</v>
      </c>
      <c r="D1594" s="215" t="s">
        <v>142</v>
      </c>
      <c r="E1594" s="216" t="s">
        <v>1937</v>
      </c>
      <c r="F1594" s="217" t="s">
        <v>1938</v>
      </c>
      <c r="G1594" s="218" t="s">
        <v>166</v>
      </c>
      <c r="H1594" s="219">
        <v>12.25</v>
      </c>
      <c r="I1594" s="220"/>
      <c r="J1594" s="221">
        <f>ROUND(I1594*H1594,2)</f>
        <v>0</v>
      </c>
      <c r="K1594" s="222"/>
      <c r="L1594" s="44"/>
      <c r="M1594" s="223" t="s">
        <v>1</v>
      </c>
      <c r="N1594" s="224" t="s">
        <v>39</v>
      </c>
      <c r="O1594" s="91"/>
      <c r="P1594" s="225">
        <f>O1594*H1594</f>
        <v>0</v>
      </c>
      <c r="Q1594" s="225">
        <v>0.00019000000000000001</v>
      </c>
      <c r="R1594" s="225">
        <f>Q1594*H1594</f>
        <v>0.0023275000000000001</v>
      </c>
      <c r="S1594" s="225">
        <v>0</v>
      </c>
      <c r="T1594" s="226">
        <f>S1594*H1594</f>
        <v>0</v>
      </c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R1594" s="227" t="s">
        <v>256</v>
      </c>
      <c r="AT1594" s="227" t="s">
        <v>142</v>
      </c>
      <c r="AU1594" s="227" t="s">
        <v>147</v>
      </c>
      <c r="AY1594" s="17" t="s">
        <v>139</v>
      </c>
      <c r="BE1594" s="228">
        <f>IF(N1594="základní",J1594,0)</f>
        <v>0</v>
      </c>
      <c r="BF1594" s="228">
        <f>IF(N1594="snížená",J1594,0)</f>
        <v>0</v>
      </c>
      <c r="BG1594" s="228">
        <f>IF(N1594="zákl. přenesená",J1594,0)</f>
        <v>0</v>
      </c>
      <c r="BH1594" s="228">
        <f>IF(N1594="sníž. přenesená",J1594,0)</f>
        <v>0</v>
      </c>
      <c r="BI1594" s="228">
        <f>IF(N1594="nulová",J1594,0)</f>
        <v>0</v>
      </c>
      <c r="BJ1594" s="17" t="s">
        <v>147</v>
      </c>
      <c r="BK1594" s="228">
        <f>ROUND(I1594*H1594,2)</f>
        <v>0</v>
      </c>
      <c r="BL1594" s="17" t="s">
        <v>256</v>
      </c>
      <c r="BM1594" s="227" t="s">
        <v>1939</v>
      </c>
    </row>
    <row r="1595" s="13" customFormat="1">
      <c r="A1595" s="13"/>
      <c r="B1595" s="229"/>
      <c r="C1595" s="230"/>
      <c r="D1595" s="231" t="s">
        <v>149</v>
      </c>
      <c r="E1595" s="232" t="s">
        <v>1</v>
      </c>
      <c r="F1595" s="233" t="s">
        <v>1935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149</v>
      </c>
      <c r="AU1595" s="239" t="s">
        <v>147</v>
      </c>
      <c r="AV1595" s="13" t="s">
        <v>81</v>
      </c>
      <c r="AW1595" s="13" t="s">
        <v>30</v>
      </c>
      <c r="AX1595" s="13" t="s">
        <v>73</v>
      </c>
      <c r="AY1595" s="239" t="s">
        <v>139</v>
      </c>
    </row>
    <row r="1596" s="14" customFormat="1">
      <c r="A1596" s="14"/>
      <c r="B1596" s="240"/>
      <c r="C1596" s="241"/>
      <c r="D1596" s="231" t="s">
        <v>149</v>
      </c>
      <c r="E1596" s="242" t="s">
        <v>1</v>
      </c>
      <c r="F1596" s="243" t="s">
        <v>970</v>
      </c>
      <c r="G1596" s="241"/>
      <c r="H1596" s="244">
        <v>5.25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149</v>
      </c>
      <c r="AU1596" s="250" t="s">
        <v>147</v>
      </c>
      <c r="AV1596" s="14" t="s">
        <v>147</v>
      </c>
      <c r="AW1596" s="14" t="s">
        <v>30</v>
      </c>
      <c r="AX1596" s="14" t="s">
        <v>73</v>
      </c>
      <c r="AY1596" s="250" t="s">
        <v>139</v>
      </c>
    </row>
    <row r="1597" s="13" customFormat="1">
      <c r="A1597" s="13"/>
      <c r="B1597" s="229"/>
      <c r="C1597" s="230"/>
      <c r="D1597" s="231" t="s">
        <v>149</v>
      </c>
      <c r="E1597" s="232" t="s">
        <v>1</v>
      </c>
      <c r="F1597" s="233" t="s">
        <v>967</v>
      </c>
      <c r="G1597" s="230"/>
      <c r="H1597" s="232" t="s">
        <v>1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9" t="s">
        <v>149</v>
      </c>
      <c r="AU1597" s="239" t="s">
        <v>147</v>
      </c>
      <c r="AV1597" s="13" t="s">
        <v>81</v>
      </c>
      <c r="AW1597" s="13" t="s">
        <v>30</v>
      </c>
      <c r="AX1597" s="13" t="s">
        <v>73</v>
      </c>
      <c r="AY1597" s="239" t="s">
        <v>139</v>
      </c>
    </row>
    <row r="1598" s="14" customFormat="1">
      <c r="A1598" s="14"/>
      <c r="B1598" s="240"/>
      <c r="C1598" s="241"/>
      <c r="D1598" s="231" t="s">
        <v>149</v>
      </c>
      <c r="E1598" s="242" t="s">
        <v>1</v>
      </c>
      <c r="F1598" s="243" t="s">
        <v>968</v>
      </c>
      <c r="G1598" s="241"/>
      <c r="H1598" s="244">
        <v>7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149</v>
      </c>
      <c r="AU1598" s="250" t="s">
        <v>147</v>
      </c>
      <c r="AV1598" s="14" t="s">
        <v>147</v>
      </c>
      <c r="AW1598" s="14" t="s">
        <v>30</v>
      </c>
      <c r="AX1598" s="14" t="s">
        <v>73</v>
      </c>
      <c r="AY1598" s="250" t="s">
        <v>139</v>
      </c>
    </row>
    <row r="1599" s="15" customFormat="1">
      <c r="A1599" s="15"/>
      <c r="B1599" s="262"/>
      <c r="C1599" s="263"/>
      <c r="D1599" s="231" t="s">
        <v>149</v>
      </c>
      <c r="E1599" s="264" t="s">
        <v>1</v>
      </c>
      <c r="F1599" s="265" t="s">
        <v>170</v>
      </c>
      <c r="G1599" s="263"/>
      <c r="H1599" s="266">
        <v>12.25</v>
      </c>
      <c r="I1599" s="267"/>
      <c r="J1599" s="263"/>
      <c r="K1599" s="263"/>
      <c r="L1599" s="268"/>
      <c r="M1599" s="269"/>
      <c r="N1599" s="270"/>
      <c r="O1599" s="270"/>
      <c r="P1599" s="270"/>
      <c r="Q1599" s="270"/>
      <c r="R1599" s="270"/>
      <c r="S1599" s="270"/>
      <c r="T1599" s="271"/>
      <c r="U1599" s="15"/>
      <c r="V1599" s="15"/>
      <c r="W1599" s="15"/>
      <c r="X1599" s="15"/>
      <c r="Y1599" s="15"/>
      <c r="Z1599" s="15"/>
      <c r="AA1599" s="15"/>
      <c r="AB1599" s="15"/>
      <c r="AC1599" s="15"/>
      <c r="AD1599" s="15"/>
      <c r="AE1599" s="15"/>
      <c r="AT1599" s="272" t="s">
        <v>149</v>
      </c>
      <c r="AU1599" s="272" t="s">
        <v>147</v>
      </c>
      <c r="AV1599" s="15" t="s">
        <v>146</v>
      </c>
      <c r="AW1599" s="15" t="s">
        <v>30</v>
      </c>
      <c r="AX1599" s="15" t="s">
        <v>81</v>
      </c>
      <c r="AY1599" s="272" t="s">
        <v>139</v>
      </c>
    </row>
    <row r="1600" s="2" customFormat="1" ht="21.75" customHeight="1">
      <c r="A1600" s="38"/>
      <c r="B1600" s="39"/>
      <c r="C1600" s="215" t="s">
        <v>1940</v>
      </c>
      <c r="D1600" s="215" t="s">
        <v>142</v>
      </c>
      <c r="E1600" s="216" t="s">
        <v>1941</v>
      </c>
      <c r="F1600" s="217" t="s">
        <v>1942</v>
      </c>
      <c r="G1600" s="218" t="s">
        <v>174</v>
      </c>
      <c r="H1600" s="219">
        <v>10</v>
      </c>
      <c r="I1600" s="220"/>
      <c r="J1600" s="221">
        <f>ROUND(I1600*H1600,2)</f>
        <v>0</v>
      </c>
      <c r="K1600" s="222"/>
      <c r="L1600" s="44"/>
      <c r="M1600" s="223" t="s">
        <v>1</v>
      </c>
      <c r="N1600" s="224" t="s">
        <v>39</v>
      </c>
      <c r="O1600" s="91"/>
      <c r="P1600" s="225">
        <f>O1600*H1600</f>
        <v>0</v>
      </c>
      <c r="Q1600" s="225">
        <v>0</v>
      </c>
      <c r="R1600" s="225">
        <f>Q1600*H1600</f>
        <v>0</v>
      </c>
      <c r="S1600" s="225">
        <v>0</v>
      </c>
      <c r="T1600" s="226">
        <f>S1600*H1600</f>
        <v>0</v>
      </c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R1600" s="227" t="s">
        <v>256</v>
      </c>
      <c r="AT1600" s="227" t="s">
        <v>142</v>
      </c>
      <c r="AU1600" s="227" t="s">
        <v>147</v>
      </c>
      <c r="AY1600" s="17" t="s">
        <v>139</v>
      </c>
      <c r="BE1600" s="228">
        <f>IF(N1600="základní",J1600,0)</f>
        <v>0</v>
      </c>
      <c r="BF1600" s="228">
        <f>IF(N1600="snížená",J1600,0)</f>
        <v>0</v>
      </c>
      <c r="BG1600" s="228">
        <f>IF(N1600="zákl. přenesená",J1600,0)</f>
        <v>0</v>
      </c>
      <c r="BH1600" s="228">
        <f>IF(N1600="sníž. přenesená",J1600,0)</f>
        <v>0</v>
      </c>
      <c r="BI1600" s="228">
        <f>IF(N1600="nulová",J1600,0)</f>
        <v>0</v>
      </c>
      <c r="BJ1600" s="17" t="s">
        <v>147</v>
      </c>
      <c r="BK1600" s="228">
        <f>ROUND(I1600*H1600,2)</f>
        <v>0</v>
      </c>
      <c r="BL1600" s="17" t="s">
        <v>256</v>
      </c>
      <c r="BM1600" s="227" t="s">
        <v>1943</v>
      </c>
    </row>
    <row r="1601" s="13" customFormat="1">
      <c r="A1601" s="13"/>
      <c r="B1601" s="229"/>
      <c r="C1601" s="230"/>
      <c r="D1601" s="231" t="s">
        <v>149</v>
      </c>
      <c r="E1601" s="232" t="s">
        <v>1</v>
      </c>
      <c r="F1601" s="233" t="s">
        <v>1944</v>
      </c>
      <c r="G1601" s="230"/>
      <c r="H1601" s="232" t="s">
        <v>1</v>
      </c>
      <c r="I1601" s="234"/>
      <c r="J1601" s="230"/>
      <c r="K1601" s="230"/>
      <c r="L1601" s="235"/>
      <c r="M1601" s="236"/>
      <c r="N1601" s="237"/>
      <c r="O1601" s="237"/>
      <c r="P1601" s="237"/>
      <c r="Q1601" s="237"/>
      <c r="R1601" s="237"/>
      <c r="S1601" s="237"/>
      <c r="T1601" s="238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39" t="s">
        <v>149</v>
      </c>
      <c r="AU1601" s="239" t="s">
        <v>147</v>
      </c>
      <c r="AV1601" s="13" t="s">
        <v>81</v>
      </c>
      <c r="AW1601" s="13" t="s">
        <v>30</v>
      </c>
      <c r="AX1601" s="13" t="s">
        <v>73</v>
      </c>
      <c r="AY1601" s="239" t="s">
        <v>139</v>
      </c>
    </row>
    <row r="1602" s="14" customFormat="1">
      <c r="A1602" s="14"/>
      <c r="B1602" s="240"/>
      <c r="C1602" s="241"/>
      <c r="D1602" s="231" t="s">
        <v>149</v>
      </c>
      <c r="E1602" s="242" t="s">
        <v>1</v>
      </c>
      <c r="F1602" s="243" t="s">
        <v>207</v>
      </c>
      <c r="G1602" s="241"/>
      <c r="H1602" s="244">
        <v>10</v>
      </c>
      <c r="I1602" s="245"/>
      <c r="J1602" s="241"/>
      <c r="K1602" s="241"/>
      <c r="L1602" s="246"/>
      <c r="M1602" s="247"/>
      <c r="N1602" s="248"/>
      <c r="O1602" s="248"/>
      <c r="P1602" s="248"/>
      <c r="Q1602" s="248"/>
      <c r="R1602" s="248"/>
      <c r="S1602" s="248"/>
      <c r="T1602" s="249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0" t="s">
        <v>149</v>
      </c>
      <c r="AU1602" s="250" t="s">
        <v>147</v>
      </c>
      <c r="AV1602" s="14" t="s">
        <v>147</v>
      </c>
      <c r="AW1602" s="14" t="s">
        <v>30</v>
      </c>
      <c r="AX1602" s="14" t="s">
        <v>73</v>
      </c>
      <c r="AY1602" s="250" t="s">
        <v>139</v>
      </c>
    </row>
    <row r="1603" s="15" customFormat="1">
      <c r="A1603" s="15"/>
      <c r="B1603" s="262"/>
      <c r="C1603" s="263"/>
      <c r="D1603" s="231" t="s">
        <v>149</v>
      </c>
      <c r="E1603" s="264" t="s">
        <v>1</v>
      </c>
      <c r="F1603" s="265" t="s">
        <v>170</v>
      </c>
      <c r="G1603" s="263"/>
      <c r="H1603" s="266">
        <v>10</v>
      </c>
      <c r="I1603" s="267"/>
      <c r="J1603" s="263"/>
      <c r="K1603" s="263"/>
      <c r="L1603" s="268"/>
      <c r="M1603" s="269"/>
      <c r="N1603" s="270"/>
      <c r="O1603" s="270"/>
      <c r="P1603" s="270"/>
      <c r="Q1603" s="270"/>
      <c r="R1603" s="270"/>
      <c r="S1603" s="270"/>
      <c r="T1603" s="271"/>
      <c r="U1603" s="15"/>
      <c r="V1603" s="15"/>
      <c r="W1603" s="15"/>
      <c r="X1603" s="15"/>
      <c r="Y1603" s="15"/>
      <c r="Z1603" s="15"/>
      <c r="AA1603" s="15"/>
      <c r="AB1603" s="15"/>
      <c r="AC1603" s="15"/>
      <c r="AD1603" s="15"/>
      <c r="AE1603" s="15"/>
      <c r="AT1603" s="272" t="s">
        <v>149</v>
      </c>
      <c r="AU1603" s="272" t="s">
        <v>147</v>
      </c>
      <c r="AV1603" s="15" t="s">
        <v>146</v>
      </c>
      <c r="AW1603" s="15" t="s">
        <v>30</v>
      </c>
      <c r="AX1603" s="15" t="s">
        <v>81</v>
      </c>
      <c r="AY1603" s="272" t="s">
        <v>139</v>
      </c>
    </row>
    <row r="1604" s="2" customFormat="1" ht="24.15" customHeight="1">
      <c r="A1604" s="38"/>
      <c r="B1604" s="39"/>
      <c r="C1604" s="215" t="s">
        <v>1945</v>
      </c>
      <c r="D1604" s="215" t="s">
        <v>142</v>
      </c>
      <c r="E1604" s="216" t="s">
        <v>1946</v>
      </c>
      <c r="F1604" s="217" t="s">
        <v>1947</v>
      </c>
      <c r="G1604" s="218" t="s">
        <v>166</v>
      </c>
      <c r="H1604" s="219">
        <v>12.25</v>
      </c>
      <c r="I1604" s="220"/>
      <c r="J1604" s="221">
        <f>ROUND(I1604*H1604,2)</f>
        <v>0</v>
      </c>
      <c r="K1604" s="222"/>
      <c r="L1604" s="44"/>
      <c r="M1604" s="223" t="s">
        <v>1</v>
      </c>
      <c r="N1604" s="224" t="s">
        <v>39</v>
      </c>
      <c r="O1604" s="91"/>
      <c r="P1604" s="225">
        <f>O1604*H1604</f>
        <v>0</v>
      </c>
      <c r="Q1604" s="225">
        <v>0.00017000000000000001</v>
      </c>
      <c r="R1604" s="225">
        <f>Q1604*H1604</f>
        <v>0.0020825000000000001</v>
      </c>
      <c r="S1604" s="225">
        <v>0</v>
      </c>
      <c r="T1604" s="226">
        <f>S1604*H1604</f>
        <v>0</v>
      </c>
      <c r="U1604" s="38"/>
      <c r="V1604" s="38"/>
      <c r="W1604" s="38"/>
      <c r="X1604" s="38"/>
      <c r="Y1604" s="38"/>
      <c r="Z1604" s="38"/>
      <c r="AA1604" s="38"/>
      <c r="AB1604" s="38"/>
      <c r="AC1604" s="38"/>
      <c r="AD1604" s="38"/>
      <c r="AE1604" s="38"/>
      <c r="AR1604" s="227" t="s">
        <v>256</v>
      </c>
      <c r="AT1604" s="227" t="s">
        <v>142</v>
      </c>
      <c r="AU1604" s="227" t="s">
        <v>147</v>
      </c>
      <c r="AY1604" s="17" t="s">
        <v>139</v>
      </c>
      <c r="BE1604" s="228">
        <f>IF(N1604="základní",J1604,0)</f>
        <v>0</v>
      </c>
      <c r="BF1604" s="228">
        <f>IF(N1604="snížená",J1604,0)</f>
        <v>0</v>
      </c>
      <c r="BG1604" s="228">
        <f>IF(N1604="zákl. přenesená",J1604,0)</f>
        <v>0</v>
      </c>
      <c r="BH1604" s="228">
        <f>IF(N1604="sníž. přenesená",J1604,0)</f>
        <v>0</v>
      </c>
      <c r="BI1604" s="228">
        <f>IF(N1604="nulová",J1604,0)</f>
        <v>0</v>
      </c>
      <c r="BJ1604" s="17" t="s">
        <v>147</v>
      </c>
      <c r="BK1604" s="228">
        <f>ROUND(I1604*H1604,2)</f>
        <v>0</v>
      </c>
      <c r="BL1604" s="17" t="s">
        <v>256</v>
      </c>
      <c r="BM1604" s="227" t="s">
        <v>1948</v>
      </c>
    </row>
    <row r="1605" s="13" customFormat="1">
      <c r="A1605" s="13"/>
      <c r="B1605" s="229"/>
      <c r="C1605" s="230"/>
      <c r="D1605" s="231" t="s">
        <v>149</v>
      </c>
      <c r="E1605" s="232" t="s">
        <v>1</v>
      </c>
      <c r="F1605" s="233" t="s">
        <v>1935</v>
      </c>
      <c r="G1605" s="230"/>
      <c r="H1605" s="232" t="s">
        <v>1</v>
      </c>
      <c r="I1605" s="234"/>
      <c r="J1605" s="230"/>
      <c r="K1605" s="230"/>
      <c r="L1605" s="235"/>
      <c r="M1605" s="236"/>
      <c r="N1605" s="237"/>
      <c r="O1605" s="237"/>
      <c r="P1605" s="237"/>
      <c r="Q1605" s="237"/>
      <c r="R1605" s="237"/>
      <c r="S1605" s="237"/>
      <c r="T1605" s="238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39" t="s">
        <v>149</v>
      </c>
      <c r="AU1605" s="239" t="s">
        <v>147</v>
      </c>
      <c r="AV1605" s="13" t="s">
        <v>81</v>
      </c>
      <c r="AW1605" s="13" t="s">
        <v>30</v>
      </c>
      <c r="AX1605" s="13" t="s">
        <v>73</v>
      </c>
      <c r="AY1605" s="239" t="s">
        <v>139</v>
      </c>
    </row>
    <row r="1606" s="14" customFormat="1">
      <c r="A1606" s="14"/>
      <c r="B1606" s="240"/>
      <c r="C1606" s="241"/>
      <c r="D1606" s="231" t="s">
        <v>149</v>
      </c>
      <c r="E1606" s="242" t="s">
        <v>1</v>
      </c>
      <c r="F1606" s="243" t="s">
        <v>970</v>
      </c>
      <c r="G1606" s="241"/>
      <c r="H1606" s="244">
        <v>5.25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0" t="s">
        <v>149</v>
      </c>
      <c r="AU1606" s="250" t="s">
        <v>147</v>
      </c>
      <c r="AV1606" s="14" t="s">
        <v>147</v>
      </c>
      <c r="AW1606" s="14" t="s">
        <v>30</v>
      </c>
      <c r="AX1606" s="14" t="s">
        <v>73</v>
      </c>
      <c r="AY1606" s="250" t="s">
        <v>139</v>
      </c>
    </row>
    <row r="1607" s="13" customFormat="1">
      <c r="A1607" s="13"/>
      <c r="B1607" s="229"/>
      <c r="C1607" s="230"/>
      <c r="D1607" s="231" t="s">
        <v>149</v>
      </c>
      <c r="E1607" s="232" t="s">
        <v>1</v>
      </c>
      <c r="F1607" s="233" t="s">
        <v>967</v>
      </c>
      <c r="G1607" s="230"/>
      <c r="H1607" s="232" t="s">
        <v>1</v>
      </c>
      <c r="I1607" s="234"/>
      <c r="J1607" s="230"/>
      <c r="K1607" s="230"/>
      <c r="L1607" s="235"/>
      <c r="M1607" s="236"/>
      <c r="N1607" s="237"/>
      <c r="O1607" s="237"/>
      <c r="P1607" s="237"/>
      <c r="Q1607" s="237"/>
      <c r="R1607" s="237"/>
      <c r="S1607" s="237"/>
      <c r="T1607" s="23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9" t="s">
        <v>149</v>
      </c>
      <c r="AU1607" s="239" t="s">
        <v>147</v>
      </c>
      <c r="AV1607" s="13" t="s">
        <v>81</v>
      </c>
      <c r="AW1607" s="13" t="s">
        <v>30</v>
      </c>
      <c r="AX1607" s="13" t="s">
        <v>73</v>
      </c>
      <c r="AY1607" s="239" t="s">
        <v>139</v>
      </c>
    </row>
    <row r="1608" s="14" customFormat="1">
      <c r="A1608" s="14"/>
      <c r="B1608" s="240"/>
      <c r="C1608" s="241"/>
      <c r="D1608" s="231" t="s">
        <v>149</v>
      </c>
      <c r="E1608" s="242" t="s">
        <v>1</v>
      </c>
      <c r="F1608" s="243" t="s">
        <v>968</v>
      </c>
      <c r="G1608" s="241"/>
      <c r="H1608" s="244">
        <v>7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149</v>
      </c>
      <c r="AU1608" s="250" t="s">
        <v>147</v>
      </c>
      <c r="AV1608" s="14" t="s">
        <v>147</v>
      </c>
      <c r="AW1608" s="14" t="s">
        <v>30</v>
      </c>
      <c r="AX1608" s="14" t="s">
        <v>73</v>
      </c>
      <c r="AY1608" s="250" t="s">
        <v>139</v>
      </c>
    </row>
    <row r="1609" s="15" customFormat="1">
      <c r="A1609" s="15"/>
      <c r="B1609" s="262"/>
      <c r="C1609" s="263"/>
      <c r="D1609" s="231" t="s">
        <v>149</v>
      </c>
      <c r="E1609" s="264" t="s">
        <v>1</v>
      </c>
      <c r="F1609" s="265" t="s">
        <v>170</v>
      </c>
      <c r="G1609" s="263"/>
      <c r="H1609" s="266">
        <v>12.25</v>
      </c>
      <c r="I1609" s="267"/>
      <c r="J1609" s="263"/>
      <c r="K1609" s="263"/>
      <c r="L1609" s="268"/>
      <c r="M1609" s="269"/>
      <c r="N1609" s="270"/>
      <c r="O1609" s="270"/>
      <c r="P1609" s="270"/>
      <c r="Q1609" s="270"/>
      <c r="R1609" s="270"/>
      <c r="S1609" s="270"/>
      <c r="T1609" s="271"/>
      <c r="U1609" s="15"/>
      <c r="V1609" s="15"/>
      <c r="W1609" s="15"/>
      <c r="X1609" s="15"/>
      <c r="Y1609" s="15"/>
      <c r="Z1609" s="15"/>
      <c r="AA1609" s="15"/>
      <c r="AB1609" s="15"/>
      <c r="AC1609" s="15"/>
      <c r="AD1609" s="15"/>
      <c r="AE1609" s="15"/>
      <c r="AT1609" s="272" t="s">
        <v>149</v>
      </c>
      <c r="AU1609" s="272" t="s">
        <v>147</v>
      </c>
      <c r="AV1609" s="15" t="s">
        <v>146</v>
      </c>
      <c r="AW1609" s="15" t="s">
        <v>30</v>
      </c>
      <c r="AX1609" s="15" t="s">
        <v>81</v>
      </c>
      <c r="AY1609" s="272" t="s">
        <v>139</v>
      </c>
    </row>
    <row r="1610" s="2" customFormat="1" ht="24.15" customHeight="1">
      <c r="A1610" s="38"/>
      <c r="B1610" s="39"/>
      <c r="C1610" s="215" t="s">
        <v>1949</v>
      </c>
      <c r="D1610" s="215" t="s">
        <v>142</v>
      </c>
      <c r="E1610" s="216" t="s">
        <v>1950</v>
      </c>
      <c r="F1610" s="217" t="s">
        <v>1951</v>
      </c>
      <c r="G1610" s="218" t="s">
        <v>174</v>
      </c>
      <c r="H1610" s="219">
        <v>10</v>
      </c>
      <c r="I1610" s="220"/>
      <c r="J1610" s="221">
        <f>ROUND(I1610*H1610,2)</f>
        <v>0</v>
      </c>
      <c r="K1610" s="222"/>
      <c r="L1610" s="44"/>
      <c r="M1610" s="223" t="s">
        <v>1</v>
      </c>
      <c r="N1610" s="224" t="s">
        <v>39</v>
      </c>
      <c r="O1610" s="91"/>
      <c r="P1610" s="225">
        <f>O1610*H1610</f>
        <v>0</v>
      </c>
      <c r="Q1610" s="225">
        <v>2.0000000000000002E-05</v>
      </c>
      <c r="R1610" s="225">
        <f>Q1610*H1610</f>
        <v>0.00020000000000000001</v>
      </c>
      <c r="S1610" s="225">
        <v>0</v>
      </c>
      <c r="T1610" s="226">
        <f>S1610*H1610</f>
        <v>0</v>
      </c>
      <c r="U1610" s="38"/>
      <c r="V1610" s="38"/>
      <c r="W1610" s="38"/>
      <c r="X1610" s="38"/>
      <c r="Y1610" s="38"/>
      <c r="Z1610" s="38"/>
      <c r="AA1610" s="38"/>
      <c r="AB1610" s="38"/>
      <c r="AC1610" s="38"/>
      <c r="AD1610" s="38"/>
      <c r="AE1610" s="38"/>
      <c r="AR1610" s="227" t="s">
        <v>256</v>
      </c>
      <c r="AT1610" s="227" t="s">
        <v>142</v>
      </c>
      <c r="AU1610" s="227" t="s">
        <v>147</v>
      </c>
      <c r="AY1610" s="17" t="s">
        <v>139</v>
      </c>
      <c r="BE1610" s="228">
        <f>IF(N1610="základní",J1610,0)</f>
        <v>0</v>
      </c>
      <c r="BF1610" s="228">
        <f>IF(N1610="snížená",J1610,0)</f>
        <v>0</v>
      </c>
      <c r="BG1610" s="228">
        <f>IF(N1610="zákl. přenesená",J1610,0)</f>
        <v>0</v>
      </c>
      <c r="BH1610" s="228">
        <f>IF(N1610="sníž. přenesená",J1610,0)</f>
        <v>0</v>
      </c>
      <c r="BI1610" s="228">
        <f>IF(N1610="nulová",J1610,0)</f>
        <v>0</v>
      </c>
      <c r="BJ1610" s="17" t="s">
        <v>147</v>
      </c>
      <c r="BK1610" s="228">
        <f>ROUND(I1610*H1610,2)</f>
        <v>0</v>
      </c>
      <c r="BL1610" s="17" t="s">
        <v>256</v>
      </c>
      <c r="BM1610" s="227" t="s">
        <v>1952</v>
      </c>
    </row>
    <row r="1611" s="13" customFormat="1">
      <c r="A1611" s="13"/>
      <c r="B1611" s="229"/>
      <c r="C1611" s="230"/>
      <c r="D1611" s="231" t="s">
        <v>149</v>
      </c>
      <c r="E1611" s="232" t="s">
        <v>1</v>
      </c>
      <c r="F1611" s="233" t="s">
        <v>1944</v>
      </c>
      <c r="G1611" s="230"/>
      <c r="H1611" s="232" t="s">
        <v>1</v>
      </c>
      <c r="I1611" s="234"/>
      <c r="J1611" s="230"/>
      <c r="K1611" s="230"/>
      <c r="L1611" s="235"/>
      <c r="M1611" s="236"/>
      <c r="N1611" s="237"/>
      <c r="O1611" s="237"/>
      <c r="P1611" s="237"/>
      <c r="Q1611" s="237"/>
      <c r="R1611" s="237"/>
      <c r="S1611" s="237"/>
      <c r="T1611" s="23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39" t="s">
        <v>149</v>
      </c>
      <c r="AU1611" s="239" t="s">
        <v>147</v>
      </c>
      <c r="AV1611" s="13" t="s">
        <v>81</v>
      </c>
      <c r="AW1611" s="13" t="s">
        <v>30</v>
      </c>
      <c r="AX1611" s="13" t="s">
        <v>73</v>
      </c>
      <c r="AY1611" s="239" t="s">
        <v>139</v>
      </c>
    </row>
    <row r="1612" s="14" customFormat="1">
      <c r="A1612" s="14"/>
      <c r="B1612" s="240"/>
      <c r="C1612" s="241"/>
      <c r="D1612" s="231" t="s">
        <v>149</v>
      </c>
      <c r="E1612" s="242" t="s">
        <v>1</v>
      </c>
      <c r="F1612" s="243" t="s">
        <v>207</v>
      </c>
      <c r="G1612" s="241"/>
      <c r="H1612" s="244">
        <v>10</v>
      </c>
      <c r="I1612" s="245"/>
      <c r="J1612" s="241"/>
      <c r="K1612" s="241"/>
      <c r="L1612" s="246"/>
      <c r="M1612" s="247"/>
      <c r="N1612" s="248"/>
      <c r="O1612" s="248"/>
      <c r="P1612" s="248"/>
      <c r="Q1612" s="248"/>
      <c r="R1612" s="248"/>
      <c r="S1612" s="248"/>
      <c r="T1612" s="24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0" t="s">
        <v>149</v>
      </c>
      <c r="AU1612" s="250" t="s">
        <v>147</v>
      </c>
      <c r="AV1612" s="14" t="s">
        <v>147</v>
      </c>
      <c r="AW1612" s="14" t="s">
        <v>30</v>
      </c>
      <c r="AX1612" s="14" t="s">
        <v>73</v>
      </c>
      <c r="AY1612" s="250" t="s">
        <v>139</v>
      </c>
    </row>
    <row r="1613" s="15" customFormat="1">
      <c r="A1613" s="15"/>
      <c r="B1613" s="262"/>
      <c r="C1613" s="263"/>
      <c r="D1613" s="231" t="s">
        <v>149</v>
      </c>
      <c r="E1613" s="264" t="s">
        <v>1</v>
      </c>
      <c r="F1613" s="265" t="s">
        <v>170</v>
      </c>
      <c r="G1613" s="263"/>
      <c r="H1613" s="266">
        <v>10</v>
      </c>
      <c r="I1613" s="267"/>
      <c r="J1613" s="263"/>
      <c r="K1613" s="263"/>
      <c r="L1613" s="268"/>
      <c r="M1613" s="269"/>
      <c r="N1613" s="270"/>
      <c r="O1613" s="270"/>
      <c r="P1613" s="270"/>
      <c r="Q1613" s="270"/>
      <c r="R1613" s="270"/>
      <c r="S1613" s="270"/>
      <c r="T1613" s="271"/>
      <c r="U1613" s="15"/>
      <c r="V1613" s="15"/>
      <c r="W1613" s="15"/>
      <c r="X1613" s="15"/>
      <c r="Y1613" s="15"/>
      <c r="Z1613" s="15"/>
      <c r="AA1613" s="15"/>
      <c r="AB1613" s="15"/>
      <c r="AC1613" s="15"/>
      <c r="AD1613" s="15"/>
      <c r="AE1613" s="15"/>
      <c r="AT1613" s="272" t="s">
        <v>149</v>
      </c>
      <c r="AU1613" s="272" t="s">
        <v>147</v>
      </c>
      <c r="AV1613" s="15" t="s">
        <v>146</v>
      </c>
      <c r="AW1613" s="15" t="s">
        <v>30</v>
      </c>
      <c r="AX1613" s="15" t="s">
        <v>81</v>
      </c>
      <c r="AY1613" s="272" t="s">
        <v>139</v>
      </c>
    </row>
    <row r="1614" s="2" customFormat="1" ht="24.15" customHeight="1">
      <c r="A1614" s="38"/>
      <c r="B1614" s="39"/>
      <c r="C1614" s="215" t="s">
        <v>1953</v>
      </c>
      <c r="D1614" s="215" t="s">
        <v>142</v>
      </c>
      <c r="E1614" s="216" t="s">
        <v>1954</v>
      </c>
      <c r="F1614" s="217" t="s">
        <v>1955</v>
      </c>
      <c r="G1614" s="218" t="s">
        <v>174</v>
      </c>
      <c r="H1614" s="219">
        <v>10</v>
      </c>
      <c r="I1614" s="220"/>
      <c r="J1614" s="221">
        <f>ROUND(I1614*H1614,2)</f>
        <v>0</v>
      </c>
      <c r="K1614" s="222"/>
      <c r="L1614" s="44"/>
      <c r="M1614" s="223" t="s">
        <v>1</v>
      </c>
      <c r="N1614" s="224" t="s">
        <v>39</v>
      </c>
      <c r="O1614" s="91"/>
      <c r="P1614" s="225">
        <f>O1614*H1614</f>
        <v>0</v>
      </c>
      <c r="Q1614" s="225">
        <v>2.0000000000000002E-05</v>
      </c>
      <c r="R1614" s="225">
        <f>Q1614*H1614</f>
        <v>0.00020000000000000001</v>
      </c>
      <c r="S1614" s="225">
        <v>0</v>
      </c>
      <c r="T1614" s="226">
        <f>S1614*H1614</f>
        <v>0</v>
      </c>
      <c r="U1614" s="38"/>
      <c r="V1614" s="38"/>
      <c r="W1614" s="38"/>
      <c r="X1614" s="38"/>
      <c r="Y1614" s="38"/>
      <c r="Z1614" s="38"/>
      <c r="AA1614" s="38"/>
      <c r="AB1614" s="38"/>
      <c r="AC1614" s="38"/>
      <c r="AD1614" s="38"/>
      <c r="AE1614" s="38"/>
      <c r="AR1614" s="227" t="s">
        <v>256</v>
      </c>
      <c r="AT1614" s="227" t="s">
        <v>142</v>
      </c>
      <c r="AU1614" s="227" t="s">
        <v>147</v>
      </c>
      <c r="AY1614" s="17" t="s">
        <v>139</v>
      </c>
      <c r="BE1614" s="228">
        <f>IF(N1614="základní",J1614,0)</f>
        <v>0</v>
      </c>
      <c r="BF1614" s="228">
        <f>IF(N1614="snížená",J1614,0)</f>
        <v>0</v>
      </c>
      <c r="BG1614" s="228">
        <f>IF(N1614="zákl. přenesená",J1614,0)</f>
        <v>0</v>
      </c>
      <c r="BH1614" s="228">
        <f>IF(N1614="sníž. přenesená",J1614,0)</f>
        <v>0</v>
      </c>
      <c r="BI1614" s="228">
        <f>IF(N1614="nulová",J1614,0)</f>
        <v>0</v>
      </c>
      <c r="BJ1614" s="17" t="s">
        <v>147</v>
      </c>
      <c r="BK1614" s="228">
        <f>ROUND(I1614*H1614,2)</f>
        <v>0</v>
      </c>
      <c r="BL1614" s="17" t="s">
        <v>256</v>
      </c>
      <c r="BM1614" s="227" t="s">
        <v>1956</v>
      </c>
    </row>
    <row r="1615" s="13" customFormat="1">
      <c r="A1615" s="13"/>
      <c r="B1615" s="229"/>
      <c r="C1615" s="230"/>
      <c r="D1615" s="231" t="s">
        <v>149</v>
      </c>
      <c r="E1615" s="232" t="s">
        <v>1</v>
      </c>
      <c r="F1615" s="233" t="s">
        <v>1944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149</v>
      </c>
      <c r="AU1615" s="239" t="s">
        <v>147</v>
      </c>
      <c r="AV1615" s="13" t="s">
        <v>81</v>
      </c>
      <c r="AW1615" s="13" t="s">
        <v>30</v>
      </c>
      <c r="AX1615" s="13" t="s">
        <v>73</v>
      </c>
      <c r="AY1615" s="239" t="s">
        <v>139</v>
      </c>
    </row>
    <row r="1616" s="14" customFormat="1">
      <c r="A1616" s="14"/>
      <c r="B1616" s="240"/>
      <c r="C1616" s="241"/>
      <c r="D1616" s="231" t="s">
        <v>149</v>
      </c>
      <c r="E1616" s="242" t="s">
        <v>1</v>
      </c>
      <c r="F1616" s="243" t="s">
        <v>207</v>
      </c>
      <c r="G1616" s="241"/>
      <c r="H1616" s="244">
        <v>10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149</v>
      </c>
      <c r="AU1616" s="250" t="s">
        <v>147</v>
      </c>
      <c r="AV1616" s="14" t="s">
        <v>147</v>
      </c>
      <c r="AW1616" s="14" t="s">
        <v>30</v>
      </c>
      <c r="AX1616" s="14" t="s">
        <v>73</v>
      </c>
      <c r="AY1616" s="250" t="s">
        <v>139</v>
      </c>
    </row>
    <row r="1617" s="15" customFormat="1">
      <c r="A1617" s="15"/>
      <c r="B1617" s="262"/>
      <c r="C1617" s="263"/>
      <c r="D1617" s="231" t="s">
        <v>149</v>
      </c>
      <c r="E1617" s="264" t="s">
        <v>1</v>
      </c>
      <c r="F1617" s="265" t="s">
        <v>170</v>
      </c>
      <c r="G1617" s="263"/>
      <c r="H1617" s="266">
        <v>10</v>
      </c>
      <c r="I1617" s="267"/>
      <c r="J1617" s="263"/>
      <c r="K1617" s="263"/>
      <c r="L1617" s="268"/>
      <c r="M1617" s="269"/>
      <c r="N1617" s="270"/>
      <c r="O1617" s="270"/>
      <c r="P1617" s="270"/>
      <c r="Q1617" s="270"/>
      <c r="R1617" s="270"/>
      <c r="S1617" s="270"/>
      <c r="T1617" s="271"/>
      <c r="U1617" s="15"/>
      <c r="V1617" s="15"/>
      <c r="W1617" s="15"/>
      <c r="X1617" s="15"/>
      <c r="Y1617" s="15"/>
      <c r="Z1617" s="15"/>
      <c r="AA1617" s="15"/>
      <c r="AB1617" s="15"/>
      <c r="AC1617" s="15"/>
      <c r="AD1617" s="15"/>
      <c r="AE1617" s="15"/>
      <c r="AT1617" s="272" t="s">
        <v>149</v>
      </c>
      <c r="AU1617" s="272" t="s">
        <v>147</v>
      </c>
      <c r="AV1617" s="15" t="s">
        <v>146</v>
      </c>
      <c r="AW1617" s="15" t="s">
        <v>30</v>
      </c>
      <c r="AX1617" s="15" t="s">
        <v>81</v>
      </c>
      <c r="AY1617" s="272" t="s">
        <v>139</v>
      </c>
    </row>
    <row r="1618" s="2" customFormat="1" ht="24.15" customHeight="1">
      <c r="A1618" s="38"/>
      <c r="B1618" s="39"/>
      <c r="C1618" s="215" t="s">
        <v>1957</v>
      </c>
      <c r="D1618" s="215" t="s">
        <v>142</v>
      </c>
      <c r="E1618" s="216" t="s">
        <v>1958</v>
      </c>
      <c r="F1618" s="217" t="s">
        <v>1959</v>
      </c>
      <c r="G1618" s="218" t="s">
        <v>166</v>
      </c>
      <c r="H1618" s="219">
        <v>12.25</v>
      </c>
      <c r="I1618" s="220"/>
      <c r="J1618" s="221">
        <f>ROUND(I1618*H1618,2)</f>
        <v>0</v>
      </c>
      <c r="K1618" s="222"/>
      <c r="L1618" s="44"/>
      <c r="M1618" s="223" t="s">
        <v>1</v>
      </c>
      <c r="N1618" s="224" t="s">
        <v>39</v>
      </c>
      <c r="O1618" s="91"/>
      <c r="P1618" s="225">
        <f>O1618*H1618</f>
        <v>0</v>
      </c>
      <c r="Q1618" s="225">
        <v>0.00042999999999999999</v>
      </c>
      <c r="R1618" s="225">
        <f>Q1618*H1618</f>
        <v>0.0052674999999999996</v>
      </c>
      <c r="S1618" s="225">
        <v>0</v>
      </c>
      <c r="T1618" s="226">
        <f>S1618*H1618</f>
        <v>0</v>
      </c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  <c r="AE1618" s="38"/>
      <c r="AR1618" s="227" t="s">
        <v>256</v>
      </c>
      <c r="AT1618" s="227" t="s">
        <v>142</v>
      </c>
      <c r="AU1618" s="227" t="s">
        <v>147</v>
      </c>
      <c r="AY1618" s="17" t="s">
        <v>139</v>
      </c>
      <c r="BE1618" s="228">
        <f>IF(N1618="základní",J1618,0)</f>
        <v>0</v>
      </c>
      <c r="BF1618" s="228">
        <f>IF(N1618="snížená",J1618,0)</f>
        <v>0</v>
      </c>
      <c r="BG1618" s="228">
        <f>IF(N1618="zákl. přenesená",J1618,0)</f>
        <v>0</v>
      </c>
      <c r="BH1618" s="228">
        <f>IF(N1618="sníž. přenesená",J1618,0)</f>
        <v>0</v>
      </c>
      <c r="BI1618" s="228">
        <f>IF(N1618="nulová",J1618,0)</f>
        <v>0</v>
      </c>
      <c r="BJ1618" s="17" t="s">
        <v>147</v>
      </c>
      <c r="BK1618" s="228">
        <f>ROUND(I1618*H1618,2)</f>
        <v>0</v>
      </c>
      <c r="BL1618" s="17" t="s">
        <v>256</v>
      </c>
      <c r="BM1618" s="227" t="s">
        <v>1960</v>
      </c>
    </row>
    <row r="1619" s="13" customFormat="1">
      <c r="A1619" s="13"/>
      <c r="B1619" s="229"/>
      <c r="C1619" s="230"/>
      <c r="D1619" s="231" t="s">
        <v>149</v>
      </c>
      <c r="E1619" s="232" t="s">
        <v>1</v>
      </c>
      <c r="F1619" s="233" t="s">
        <v>1935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149</v>
      </c>
      <c r="AU1619" s="239" t="s">
        <v>147</v>
      </c>
      <c r="AV1619" s="13" t="s">
        <v>81</v>
      </c>
      <c r="AW1619" s="13" t="s">
        <v>30</v>
      </c>
      <c r="AX1619" s="13" t="s">
        <v>73</v>
      </c>
      <c r="AY1619" s="239" t="s">
        <v>139</v>
      </c>
    </row>
    <row r="1620" s="14" customFormat="1">
      <c r="A1620" s="14"/>
      <c r="B1620" s="240"/>
      <c r="C1620" s="241"/>
      <c r="D1620" s="231" t="s">
        <v>149</v>
      </c>
      <c r="E1620" s="242" t="s">
        <v>1</v>
      </c>
      <c r="F1620" s="243" t="s">
        <v>970</v>
      </c>
      <c r="G1620" s="241"/>
      <c r="H1620" s="244">
        <v>5.25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149</v>
      </c>
      <c r="AU1620" s="250" t="s">
        <v>147</v>
      </c>
      <c r="AV1620" s="14" t="s">
        <v>147</v>
      </c>
      <c r="AW1620" s="14" t="s">
        <v>30</v>
      </c>
      <c r="AX1620" s="14" t="s">
        <v>73</v>
      </c>
      <c r="AY1620" s="250" t="s">
        <v>139</v>
      </c>
    </row>
    <row r="1621" s="13" customFormat="1">
      <c r="A1621" s="13"/>
      <c r="B1621" s="229"/>
      <c r="C1621" s="230"/>
      <c r="D1621" s="231" t="s">
        <v>149</v>
      </c>
      <c r="E1621" s="232" t="s">
        <v>1</v>
      </c>
      <c r="F1621" s="233" t="s">
        <v>967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149</v>
      </c>
      <c r="AU1621" s="239" t="s">
        <v>147</v>
      </c>
      <c r="AV1621" s="13" t="s">
        <v>81</v>
      </c>
      <c r="AW1621" s="13" t="s">
        <v>30</v>
      </c>
      <c r="AX1621" s="13" t="s">
        <v>73</v>
      </c>
      <c r="AY1621" s="239" t="s">
        <v>139</v>
      </c>
    </row>
    <row r="1622" s="14" customFormat="1">
      <c r="A1622" s="14"/>
      <c r="B1622" s="240"/>
      <c r="C1622" s="241"/>
      <c r="D1622" s="231" t="s">
        <v>149</v>
      </c>
      <c r="E1622" s="242" t="s">
        <v>1</v>
      </c>
      <c r="F1622" s="243" t="s">
        <v>968</v>
      </c>
      <c r="G1622" s="241"/>
      <c r="H1622" s="244">
        <v>7</v>
      </c>
      <c r="I1622" s="245"/>
      <c r="J1622" s="241"/>
      <c r="K1622" s="241"/>
      <c r="L1622" s="246"/>
      <c r="M1622" s="247"/>
      <c r="N1622" s="248"/>
      <c r="O1622" s="248"/>
      <c r="P1622" s="248"/>
      <c r="Q1622" s="248"/>
      <c r="R1622" s="248"/>
      <c r="S1622" s="248"/>
      <c r="T1622" s="249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0" t="s">
        <v>149</v>
      </c>
      <c r="AU1622" s="250" t="s">
        <v>147</v>
      </c>
      <c r="AV1622" s="14" t="s">
        <v>147</v>
      </c>
      <c r="AW1622" s="14" t="s">
        <v>30</v>
      </c>
      <c r="AX1622" s="14" t="s">
        <v>73</v>
      </c>
      <c r="AY1622" s="250" t="s">
        <v>139</v>
      </c>
    </row>
    <row r="1623" s="15" customFormat="1">
      <c r="A1623" s="15"/>
      <c r="B1623" s="262"/>
      <c r="C1623" s="263"/>
      <c r="D1623" s="231" t="s">
        <v>149</v>
      </c>
      <c r="E1623" s="264" t="s">
        <v>1</v>
      </c>
      <c r="F1623" s="265" t="s">
        <v>170</v>
      </c>
      <c r="G1623" s="263"/>
      <c r="H1623" s="266">
        <v>12.25</v>
      </c>
      <c r="I1623" s="267"/>
      <c r="J1623" s="263"/>
      <c r="K1623" s="263"/>
      <c r="L1623" s="268"/>
      <c r="M1623" s="269"/>
      <c r="N1623" s="270"/>
      <c r="O1623" s="270"/>
      <c r="P1623" s="270"/>
      <c r="Q1623" s="270"/>
      <c r="R1623" s="270"/>
      <c r="S1623" s="270"/>
      <c r="T1623" s="271"/>
      <c r="U1623" s="15"/>
      <c r="V1623" s="15"/>
      <c r="W1623" s="15"/>
      <c r="X1623" s="15"/>
      <c r="Y1623" s="15"/>
      <c r="Z1623" s="15"/>
      <c r="AA1623" s="15"/>
      <c r="AB1623" s="15"/>
      <c r="AC1623" s="15"/>
      <c r="AD1623" s="15"/>
      <c r="AE1623" s="15"/>
      <c r="AT1623" s="272" t="s">
        <v>149</v>
      </c>
      <c r="AU1623" s="272" t="s">
        <v>147</v>
      </c>
      <c r="AV1623" s="15" t="s">
        <v>146</v>
      </c>
      <c r="AW1623" s="15" t="s">
        <v>30</v>
      </c>
      <c r="AX1623" s="15" t="s">
        <v>81</v>
      </c>
      <c r="AY1623" s="272" t="s">
        <v>139</v>
      </c>
    </row>
    <row r="1624" s="2" customFormat="1" ht="24.15" customHeight="1">
      <c r="A1624" s="38"/>
      <c r="B1624" s="39"/>
      <c r="C1624" s="215" t="s">
        <v>1961</v>
      </c>
      <c r="D1624" s="215" t="s">
        <v>142</v>
      </c>
      <c r="E1624" s="216" t="s">
        <v>1962</v>
      </c>
      <c r="F1624" s="217" t="s">
        <v>1963</v>
      </c>
      <c r="G1624" s="218" t="s">
        <v>174</v>
      </c>
      <c r="H1624" s="219">
        <v>10</v>
      </c>
      <c r="I1624" s="220"/>
      <c r="J1624" s="221">
        <f>ROUND(I1624*H1624,2)</f>
        <v>0</v>
      </c>
      <c r="K1624" s="222"/>
      <c r="L1624" s="44"/>
      <c r="M1624" s="223" t="s">
        <v>1</v>
      </c>
      <c r="N1624" s="224" t="s">
        <v>39</v>
      </c>
      <c r="O1624" s="91"/>
      <c r="P1624" s="225">
        <f>O1624*H1624</f>
        <v>0</v>
      </c>
      <c r="Q1624" s="225">
        <v>2.0000000000000002E-05</v>
      </c>
      <c r="R1624" s="225">
        <f>Q1624*H1624</f>
        <v>0.00020000000000000001</v>
      </c>
      <c r="S1624" s="225">
        <v>0</v>
      </c>
      <c r="T1624" s="226">
        <f>S1624*H1624</f>
        <v>0</v>
      </c>
      <c r="U1624" s="38"/>
      <c r="V1624" s="38"/>
      <c r="W1624" s="38"/>
      <c r="X1624" s="38"/>
      <c r="Y1624" s="38"/>
      <c r="Z1624" s="38"/>
      <c r="AA1624" s="38"/>
      <c r="AB1624" s="38"/>
      <c r="AC1624" s="38"/>
      <c r="AD1624" s="38"/>
      <c r="AE1624" s="38"/>
      <c r="AR1624" s="227" t="s">
        <v>256</v>
      </c>
      <c r="AT1624" s="227" t="s">
        <v>142</v>
      </c>
      <c r="AU1624" s="227" t="s">
        <v>147</v>
      </c>
      <c r="AY1624" s="17" t="s">
        <v>139</v>
      </c>
      <c r="BE1624" s="228">
        <f>IF(N1624="základní",J1624,0)</f>
        <v>0</v>
      </c>
      <c r="BF1624" s="228">
        <f>IF(N1624="snížená",J1624,0)</f>
        <v>0</v>
      </c>
      <c r="BG1624" s="228">
        <f>IF(N1624="zákl. přenesená",J1624,0)</f>
        <v>0</v>
      </c>
      <c r="BH1624" s="228">
        <f>IF(N1624="sníž. přenesená",J1624,0)</f>
        <v>0</v>
      </c>
      <c r="BI1624" s="228">
        <f>IF(N1624="nulová",J1624,0)</f>
        <v>0</v>
      </c>
      <c r="BJ1624" s="17" t="s">
        <v>147</v>
      </c>
      <c r="BK1624" s="228">
        <f>ROUND(I1624*H1624,2)</f>
        <v>0</v>
      </c>
      <c r="BL1624" s="17" t="s">
        <v>256</v>
      </c>
      <c r="BM1624" s="227" t="s">
        <v>1964</v>
      </c>
    </row>
    <row r="1625" s="13" customFormat="1">
      <c r="A1625" s="13"/>
      <c r="B1625" s="229"/>
      <c r="C1625" s="230"/>
      <c r="D1625" s="231" t="s">
        <v>149</v>
      </c>
      <c r="E1625" s="232" t="s">
        <v>1</v>
      </c>
      <c r="F1625" s="233" t="s">
        <v>1944</v>
      </c>
      <c r="G1625" s="230"/>
      <c r="H1625" s="232" t="s">
        <v>1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149</v>
      </c>
      <c r="AU1625" s="239" t="s">
        <v>147</v>
      </c>
      <c r="AV1625" s="13" t="s">
        <v>81</v>
      </c>
      <c r="AW1625" s="13" t="s">
        <v>30</v>
      </c>
      <c r="AX1625" s="13" t="s">
        <v>73</v>
      </c>
      <c r="AY1625" s="239" t="s">
        <v>139</v>
      </c>
    </row>
    <row r="1626" s="14" customFormat="1">
      <c r="A1626" s="14"/>
      <c r="B1626" s="240"/>
      <c r="C1626" s="241"/>
      <c r="D1626" s="231" t="s">
        <v>149</v>
      </c>
      <c r="E1626" s="242" t="s">
        <v>1</v>
      </c>
      <c r="F1626" s="243" t="s">
        <v>207</v>
      </c>
      <c r="G1626" s="241"/>
      <c r="H1626" s="244">
        <v>10</v>
      </c>
      <c r="I1626" s="245"/>
      <c r="J1626" s="241"/>
      <c r="K1626" s="241"/>
      <c r="L1626" s="246"/>
      <c r="M1626" s="247"/>
      <c r="N1626" s="248"/>
      <c r="O1626" s="248"/>
      <c r="P1626" s="248"/>
      <c r="Q1626" s="248"/>
      <c r="R1626" s="248"/>
      <c r="S1626" s="248"/>
      <c r="T1626" s="249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0" t="s">
        <v>149</v>
      </c>
      <c r="AU1626" s="250" t="s">
        <v>147</v>
      </c>
      <c r="AV1626" s="14" t="s">
        <v>147</v>
      </c>
      <c r="AW1626" s="14" t="s">
        <v>30</v>
      </c>
      <c r="AX1626" s="14" t="s">
        <v>73</v>
      </c>
      <c r="AY1626" s="250" t="s">
        <v>139</v>
      </c>
    </row>
    <row r="1627" s="15" customFormat="1">
      <c r="A1627" s="15"/>
      <c r="B1627" s="262"/>
      <c r="C1627" s="263"/>
      <c r="D1627" s="231" t="s">
        <v>149</v>
      </c>
      <c r="E1627" s="264" t="s">
        <v>1</v>
      </c>
      <c r="F1627" s="265" t="s">
        <v>170</v>
      </c>
      <c r="G1627" s="263"/>
      <c r="H1627" s="266">
        <v>10</v>
      </c>
      <c r="I1627" s="267"/>
      <c r="J1627" s="263"/>
      <c r="K1627" s="263"/>
      <c r="L1627" s="268"/>
      <c r="M1627" s="269"/>
      <c r="N1627" s="270"/>
      <c r="O1627" s="270"/>
      <c r="P1627" s="270"/>
      <c r="Q1627" s="270"/>
      <c r="R1627" s="270"/>
      <c r="S1627" s="270"/>
      <c r="T1627" s="271"/>
      <c r="U1627" s="15"/>
      <c r="V1627" s="15"/>
      <c r="W1627" s="15"/>
      <c r="X1627" s="15"/>
      <c r="Y1627" s="15"/>
      <c r="Z1627" s="15"/>
      <c r="AA1627" s="15"/>
      <c r="AB1627" s="15"/>
      <c r="AC1627" s="15"/>
      <c r="AD1627" s="15"/>
      <c r="AE1627" s="15"/>
      <c r="AT1627" s="272" t="s">
        <v>149</v>
      </c>
      <c r="AU1627" s="272" t="s">
        <v>147</v>
      </c>
      <c r="AV1627" s="15" t="s">
        <v>146</v>
      </c>
      <c r="AW1627" s="15" t="s">
        <v>30</v>
      </c>
      <c r="AX1627" s="15" t="s">
        <v>81</v>
      </c>
      <c r="AY1627" s="272" t="s">
        <v>139</v>
      </c>
    </row>
    <row r="1628" s="2" customFormat="1" ht="24.15" customHeight="1">
      <c r="A1628" s="38"/>
      <c r="B1628" s="39"/>
      <c r="C1628" s="215" t="s">
        <v>1965</v>
      </c>
      <c r="D1628" s="215" t="s">
        <v>142</v>
      </c>
      <c r="E1628" s="216" t="s">
        <v>1966</v>
      </c>
      <c r="F1628" s="217" t="s">
        <v>1967</v>
      </c>
      <c r="G1628" s="218" t="s">
        <v>166</v>
      </c>
      <c r="H1628" s="219">
        <v>12.25</v>
      </c>
      <c r="I1628" s="220"/>
      <c r="J1628" s="221">
        <f>ROUND(I1628*H1628,2)</f>
        <v>0</v>
      </c>
      <c r="K1628" s="222"/>
      <c r="L1628" s="44"/>
      <c r="M1628" s="223" t="s">
        <v>1</v>
      </c>
      <c r="N1628" s="224" t="s">
        <v>39</v>
      </c>
      <c r="O1628" s="91"/>
      <c r="P1628" s="225">
        <f>O1628*H1628</f>
        <v>0</v>
      </c>
      <c r="Q1628" s="225">
        <v>4.0000000000000003E-05</v>
      </c>
      <c r="R1628" s="225">
        <f>Q1628*H1628</f>
        <v>0.00049000000000000009</v>
      </c>
      <c r="S1628" s="225">
        <v>0</v>
      </c>
      <c r="T1628" s="226">
        <f>S1628*H1628</f>
        <v>0</v>
      </c>
      <c r="U1628" s="38"/>
      <c r="V1628" s="38"/>
      <c r="W1628" s="38"/>
      <c r="X1628" s="38"/>
      <c r="Y1628" s="38"/>
      <c r="Z1628" s="38"/>
      <c r="AA1628" s="38"/>
      <c r="AB1628" s="38"/>
      <c r="AC1628" s="38"/>
      <c r="AD1628" s="38"/>
      <c r="AE1628" s="38"/>
      <c r="AR1628" s="227" t="s">
        <v>256</v>
      </c>
      <c r="AT1628" s="227" t="s">
        <v>142</v>
      </c>
      <c r="AU1628" s="227" t="s">
        <v>147</v>
      </c>
      <c r="AY1628" s="17" t="s">
        <v>139</v>
      </c>
      <c r="BE1628" s="228">
        <f>IF(N1628="základní",J1628,0)</f>
        <v>0</v>
      </c>
      <c r="BF1628" s="228">
        <f>IF(N1628="snížená",J1628,0)</f>
        <v>0</v>
      </c>
      <c r="BG1628" s="228">
        <f>IF(N1628="zákl. přenesená",J1628,0)</f>
        <v>0</v>
      </c>
      <c r="BH1628" s="228">
        <f>IF(N1628="sníž. přenesená",J1628,0)</f>
        <v>0</v>
      </c>
      <c r="BI1628" s="228">
        <f>IF(N1628="nulová",J1628,0)</f>
        <v>0</v>
      </c>
      <c r="BJ1628" s="17" t="s">
        <v>147</v>
      </c>
      <c r="BK1628" s="228">
        <f>ROUND(I1628*H1628,2)</f>
        <v>0</v>
      </c>
      <c r="BL1628" s="17" t="s">
        <v>256</v>
      </c>
      <c r="BM1628" s="227" t="s">
        <v>1968</v>
      </c>
    </row>
    <row r="1629" s="13" customFormat="1">
      <c r="A1629" s="13"/>
      <c r="B1629" s="229"/>
      <c r="C1629" s="230"/>
      <c r="D1629" s="231" t="s">
        <v>149</v>
      </c>
      <c r="E1629" s="232" t="s">
        <v>1</v>
      </c>
      <c r="F1629" s="233" t="s">
        <v>1935</v>
      </c>
      <c r="G1629" s="230"/>
      <c r="H1629" s="232" t="s">
        <v>1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149</v>
      </c>
      <c r="AU1629" s="239" t="s">
        <v>147</v>
      </c>
      <c r="AV1629" s="13" t="s">
        <v>81</v>
      </c>
      <c r="AW1629" s="13" t="s">
        <v>30</v>
      </c>
      <c r="AX1629" s="13" t="s">
        <v>73</v>
      </c>
      <c r="AY1629" s="239" t="s">
        <v>139</v>
      </c>
    </row>
    <row r="1630" s="14" customFormat="1">
      <c r="A1630" s="14"/>
      <c r="B1630" s="240"/>
      <c r="C1630" s="241"/>
      <c r="D1630" s="231" t="s">
        <v>149</v>
      </c>
      <c r="E1630" s="242" t="s">
        <v>1</v>
      </c>
      <c r="F1630" s="243" t="s">
        <v>970</v>
      </c>
      <c r="G1630" s="241"/>
      <c r="H1630" s="244">
        <v>5.25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149</v>
      </c>
      <c r="AU1630" s="250" t="s">
        <v>147</v>
      </c>
      <c r="AV1630" s="14" t="s">
        <v>147</v>
      </c>
      <c r="AW1630" s="14" t="s">
        <v>30</v>
      </c>
      <c r="AX1630" s="14" t="s">
        <v>73</v>
      </c>
      <c r="AY1630" s="250" t="s">
        <v>139</v>
      </c>
    </row>
    <row r="1631" s="13" customFormat="1">
      <c r="A1631" s="13"/>
      <c r="B1631" s="229"/>
      <c r="C1631" s="230"/>
      <c r="D1631" s="231" t="s">
        <v>149</v>
      </c>
      <c r="E1631" s="232" t="s">
        <v>1</v>
      </c>
      <c r="F1631" s="233" t="s">
        <v>967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149</v>
      </c>
      <c r="AU1631" s="239" t="s">
        <v>147</v>
      </c>
      <c r="AV1631" s="13" t="s">
        <v>81</v>
      </c>
      <c r="AW1631" s="13" t="s">
        <v>30</v>
      </c>
      <c r="AX1631" s="13" t="s">
        <v>73</v>
      </c>
      <c r="AY1631" s="239" t="s">
        <v>139</v>
      </c>
    </row>
    <row r="1632" s="14" customFormat="1">
      <c r="A1632" s="14"/>
      <c r="B1632" s="240"/>
      <c r="C1632" s="241"/>
      <c r="D1632" s="231" t="s">
        <v>149</v>
      </c>
      <c r="E1632" s="242" t="s">
        <v>1</v>
      </c>
      <c r="F1632" s="243" t="s">
        <v>968</v>
      </c>
      <c r="G1632" s="241"/>
      <c r="H1632" s="244">
        <v>7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149</v>
      </c>
      <c r="AU1632" s="250" t="s">
        <v>147</v>
      </c>
      <c r="AV1632" s="14" t="s">
        <v>147</v>
      </c>
      <c r="AW1632" s="14" t="s">
        <v>30</v>
      </c>
      <c r="AX1632" s="14" t="s">
        <v>73</v>
      </c>
      <c r="AY1632" s="250" t="s">
        <v>139</v>
      </c>
    </row>
    <row r="1633" s="15" customFormat="1">
      <c r="A1633" s="15"/>
      <c r="B1633" s="262"/>
      <c r="C1633" s="263"/>
      <c r="D1633" s="231" t="s">
        <v>149</v>
      </c>
      <c r="E1633" s="264" t="s">
        <v>1</v>
      </c>
      <c r="F1633" s="265" t="s">
        <v>170</v>
      </c>
      <c r="G1633" s="263"/>
      <c r="H1633" s="266">
        <v>12.25</v>
      </c>
      <c r="I1633" s="267"/>
      <c r="J1633" s="263"/>
      <c r="K1633" s="263"/>
      <c r="L1633" s="268"/>
      <c r="M1633" s="269"/>
      <c r="N1633" s="270"/>
      <c r="O1633" s="270"/>
      <c r="P1633" s="270"/>
      <c r="Q1633" s="270"/>
      <c r="R1633" s="270"/>
      <c r="S1633" s="270"/>
      <c r="T1633" s="271"/>
      <c r="U1633" s="15"/>
      <c r="V1633" s="15"/>
      <c r="W1633" s="15"/>
      <c r="X1633" s="15"/>
      <c r="Y1633" s="15"/>
      <c r="Z1633" s="15"/>
      <c r="AA1633" s="15"/>
      <c r="AB1633" s="15"/>
      <c r="AC1633" s="15"/>
      <c r="AD1633" s="15"/>
      <c r="AE1633" s="15"/>
      <c r="AT1633" s="272" t="s">
        <v>149</v>
      </c>
      <c r="AU1633" s="272" t="s">
        <v>147</v>
      </c>
      <c r="AV1633" s="15" t="s">
        <v>146</v>
      </c>
      <c r="AW1633" s="15" t="s">
        <v>30</v>
      </c>
      <c r="AX1633" s="15" t="s">
        <v>81</v>
      </c>
      <c r="AY1633" s="272" t="s">
        <v>139</v>
      </c>
    </row>
    <row r="1634" s="12" customFormat="1" ht="22.8" customHeight="1">
      <c r="A1634" s="12"/>
      <c r="B1634" s="199"/>
      <c r="C1634" s="200"/>
      <c r="D1634" s="201" t="s">
        <v>72</v>
      </c>
      <c r="E1634" s="213" t="s">
        <v>1969</v>
      </c>
      <c r="F1634" s="213" t="s">
        <v>1970</v>
      </c>
      <c r="G1634" s="200"/>
      <c r="H1634" s="200"/>
      <c r="I1634" s="203"/>
      <c r="J1634" s="214">
        <f>BK1634</f>
        <v>0</v>
      </c>
      <c r="K1634" s="200"/>
      <c r="L1634" s="205"/>
      <c r="M1634" s="206"/>
      <c r="N1634" s="207"/>
      <c r="O1634" s="207"/>
      <c r="P1634" s="208">
        <f>SUM(P1635:P1874)</f>
        <v>0</v>
      </c>
      <c r="Q1634" s="207"/>
      <c r="R1634" s="208">
        <f>SUM(R1635:R1874)</f>
        <v>0.32646049999999999</v>
      </c>
      <c r="S1634" s="207"/>
      <c r="T1634" s="209">
        <f>SUM(T1635:T1874)</f>
        <v>0.10264468999999998</v>
      </c>
      <c r="U1634" s="12"/>
      <c r="V1634" s="12"/>
      <c r="W1634" s="12"/>
      <c r="X1634" s="12"/>
      <c r="Y1634" s="12"/>
      <c r="Z1634" s="12"/>
      <c r="AA1634" s="12"/>
      <c r="AB1634" s="12"/>
      <c r="AC1634" s="12"/>
      <c r="AD1634" s="12"/>
      <c r="AE1634" s="12"/>
      <c r="AR1634" s="210" t="s">
        <v>147</v>
      </c>
      <c r="AT1634" s="211" t="s">
        <v>72</v>
      </c>
      <c r="AU1634" s="211" t="s">
        <v>81</v>
      </c>
      <c r="AY1634" s="210" t="s">
        <v>139</v>
      </c>
      <c r="BK1634" s="212">
        <f>SUM(BK1635:BK1874)</f>
        <v>0</v>
      </c>
    </row>
    <row r="1635" s="2" customFormat="1" ht="24.15" customHeight="1">
      <c r="A1635" s="38"/>
      <c r="B1635" s="39"/>
      <c r="C1635" s="215" t="s">
        <v>1971</v>
      </c>
      <c r="D1635" s="215" t="s">
        <v>142</v>
      </c>
      <c r="E1635" s="216" t="s">
        <v>1972</v>
      </c>
      <c r="F1635" s="217" t="s">
        <v>1973</v>
      </c>
      <c r="G1635" s="218" t="s">
        <v>166</v>
      </c>
      <c r="H1635" s="219">
        <v>217.78399999999999</v>
      </c>
      <c r="I1635" s="220"/>
      <c r="J1635" s="221">
        <f>ROUND(I1635*H1635,2)</f>
        <v>0</v>
      </c>
      <c r="K1635" s="222"/>
      <c r="L1635" s="44"/>
      <c r="M1635" s="223" t="s">
        <v>1</v>
      </c>
      <c r="N1635" s="224" t="s">
        <v>39</v>
      </c>
      <c r="O1635" s="91"/>
      <c r="P1635" s="225">
        <f>O1635*H1635</f>
        <v>0</v>
      </c>
      <c r="Q1635" s="225">
        <v>0</v>
      </c>
      <c r="R1635" s="225">
        <f>Q1635*H1635</f>
        <v>0</v>
      </c>
      <c r="S1635" s="225">
        <v>0</v>
      </c>
      <c r="T1635" s="226">
        <f>S1635*H1635</f>
        <v>0</v>
      </c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  <c r="AE1635" s="38"/>
      <c r="AR1635" s="227" t="s">
        <v>256</v>
      </c>
      <c r="AT1635" s="227" t="s">
        <v>142</v>
      </c>
      <c r="AU1635" s="227" t="s">
        <v>147</v>
      </c>
      <c r="AY1635" s="17" t="s">
        <v>139</v>
      </c>
      <c r="BE1635" s="228">
        <f>IF(N1635="základní",J1635,0)</f>
        <v>0</v>
      </c>
      <c r="BF1635" s="228">
        <f>IF(N1635="snížená",J1635,0)</f>
        <v>0</v>
      </c>
      <c r="BG1635" s="228">
        <f>IF(N1635="zákl. přenesená",J1635,0)</f>
        <v>0</v>
      </c>
      <c r="BH1635" s="228">
        <f>IF(N1635="sníž. přenesená",J1635,0)</f>
        <v>0</v>
      </c>
      <c r="BI1635" s="228">
        <f>IF(N1635="nulová",J1635,0)</f>
        <v>0</v>
      </c>
      <c r="BJ1635" s="17" t="s">
        <v>147</v>
      </c>
      <c r="BK1635" s="228">
        <f>ROUND(I1635*H1635,2)</f>
        <v>0</v>
      </c>
      <c r="BL1635" s="17" t="s">
        <v>256</v>
      </c>
      <c r="BM1635" s="227" t="s">
        <v>1974</v>
      </c>
    </row>
    <row r="1636" s="13" customFormat="1">
      <c r="A1636" s="13"/>
      <c r="B1636" s="229"/>
      <c r="C1636" s="230"/>
      <c r="D1636" s="231" t="s">
        <v>149</v>
      </c>
      <c r="E1636" s="232" t="s">
        <v>1</v>
      </c>
      <c r="F1636" s="233" t="s">
        <v>1975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149</v>
      </c>
      <c r="AU1636" s="239" t="s">
        <v>147</v>
      </c>
      <c r="AV1636" s="13" t="s">
        <v>81</v>
      </c>
      <c r="AW1636" s="13" t="s">
        <v>30</v>
      </c>
      <c r="AX1636" s="13" t="s">
        <v>73</v>
      </c>
      <c r="AY1636" s="239" t="s">
        <v>139</v>
      </c>
    </row>
    <row r="1637" s="13" customFormat="1">
      <c r="A1637" s="13"/>
      <c r="B1637" s="229"/>
      <c r="C1637" s="230"/>
      <c r="D1637" s="231" t="s">
        <v>149</v>
      </c>
      <c r="E1637" s="232" t="s">
        <v>1</v>
      </c>
      <c r="F1637" s="233" t="s">
        <v>187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149</v>
      </c>
      <c r="AU1637" s="239" t="s">
        <v>147</v>
      </c>
      <c r="AV1637" s="13" t="s">
        <v>81</v>
      </c>
      <c r="AW1637" s="13" t="s">
        <v>30</v>
      </c>
      <c r="AX1637" s="13" t="s">
        <v>73</v>
      </c>
      <c r="AY1637" s="239" t="s">
        <v>139</v>
      </c>
    </row>
    <row r="1638" s="14" customFormat="1">
      <c r="A1638" s="14"/>
      <c r="B1638" s="240"/>
      <c r="C1638" s="241"/>
      <c r="D1638" s="231" t="s">
        <v>149</v>
      </c>
      <c r="E1638" s="242" t="s">
        <v>1</v>
      </c>
      <c r="F1638" s="243" t="s">
        <v>188</v>
      </c>
      <c r="G1638" s="241"/>
      <c r="H1638" s="244">
        <v>7.8360000000000003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0" t="s">
        <v>149</v>
      </c>
      <c r="AU1638" s="250" t="s">
        <v>147</v>
      </c>
      <c r="AV1638" s="14" t="s">
        <v>147</v>
      </c>
      <c r="AW1638" s="14" t="s">
        <v>30</v>
      </c>
      <c r="AX1638" s="14" t="s">
        <v>73</v>
      </c>
      <c r="AY1638" s="250" t="s">
        <v>139</v>
      </c>
    </row>
    <row r="1639" s="13" customFormat="1">
      <c r="A1639" s="13"/>
      <c r="B1639" s="229"/>
      <c r="C1639" s="230"/>
      <c r="D1639" s="231" t="s">
        <v>149</v>
      </c>
      <c r="E1639" s="232" t="s">
        <v>1</v>
      </c>
      <c r="F1639" s="233" t="s">
        <v>189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149</v>
      </c>
      <c r="AU1639" s="239" t="s">
        <v>147</v>
      </c>
      <c r="AV1639" s="13" t="s">
        <v>81</v>
      </c>
      <c r="AW1639" s="13" t="s">
        <v>30</v>
      </c>
      <c r="AX1639" s="13" t="s">
        <v>73</v>
      </c>
      <c r="AY1639" s="239" t="s">
        <v>139</v>
      </c>
    </row>
    <row r="1640" s="14" customFormat="1">
      <c r="A1640" s="14"/>
      <c r="B1640" s="240"/>
      <c r="C1640" s="241"/>
      <c r="D1640" s="231" t="s">
        <v>149</v>
      </c>
      <c r="E1640" s="242" t="s">
        <v>1</v>
      </c>
      <c r="F1640" s="243" t="s">
        <v>190</v>
      </c>
      <c r="G1640" s="241"/>
      <c r="H1640" s="244">
        <v>1.228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149</v>
      </c>
      <c r="AU1640" s="250" t="s">
        <v>147</v>
      </c>
      <c r="AV1640" s="14" t="s">
        <v>147</v>
      </c>
      <c r="AW1640" s="14" t="s">
        <v>30</v>
      </c>
      <c r="AX1640" s="14" t="s">
        <v>73</v>
      </c>
      <c r="AY1640" s="250" t="s">
        <v>139</v>
      </c>
    </row>
    <row r="1641" s="13" customFormat="1">
      <c r="A1641" s="13"/>
      <c r="B1641" s="229"/>
      <c r="C1641" s="230"/>
      <c r="D1641" s="231" t="s">
        <v>149</v>
      </c>
      <c r="E1641" s="232" t="s">
        <v>1</v>
      </c>
      <c r="F1641" s="233" t="s">
        <v>191</v>
      </c>
      <c r="G1641" s="230"/>
      <c r="H1641" s="232" t="s">
        <v>1</v>
      </c>
      <c r="I1641" s="234"/>
      <c r="J1641" s="230"/>
      <c r="K1641" s="230"/>
      <c r="L1641" s="235"/>
      <c r="M1641" s="236"/>
      <c r="N1641" s="237"/>
      <c r="O1641" s="237"/>
      <c r="P1641" s="237"/>
      <c r="Q1641" s="237"/>
      <c r="R1641" s="237"/>
      <c r="S1641" s="237"/>
      <c r="T1641" s="23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9" t="s">
        <v>149</v>
      </c>
      <c r="AU1641" s="239" t="s">
        <v>147</v>
      </c>
      <c r="AV1641" s="13" t="s">
        <v>81</v>
      </c>
      <c r="AW1641" s="13" t="s">
        <v>30</v>
      </c>
      <c r="AX1641" s="13" t="s">
        <v>73</v>
      </c>
      <c r="AY1641" s="239" t="s">
        <v>139</v>
      </c>
    </row>
    <row r="1642" s="14" customFormat="1">
      <c r="A1642" s="14"/>
      <c r="B1642" s="240"/>
      <c r="C1642" s="241"/>
      <c r="D1642" s="231" t="s">
        <v>149</v>
      </c>
      <c r="E1642" s="242" t="s">
        <v>1</v>
      </c>
      <c r="F1642" s="243" t="s">
        <v>192</v>
      </c>
      <c r="G1642" s="241"/>
      <c r="H1642" s="244">
        <v>3.1259999999999999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149</v>
      </c>
      <c r="AU1642" s="250" t="s">
        <v>147</v>
      </c>
      <c r="AV1642" s="14" t="s">
        <v>147</v>
      </c>
      <c r="AW1642" s="14" t="s">
        <v>30</v>
      </c>
      <c r="AX1642" s="14" t="s">
        <v>73</v>
      </c>
      <c r="AY1642" s="250" t="s">
        <v>139</v>
      </c>
    </row>
    <row r="1643" s="13" customFormat="1">
      <c r="A1643" s="13"/>
      <c r="B1643" s="229"/>
      <c r="C1643" s="230"/>
      <c r="D1643" s="231" t="s">
        <v>149</v>
      </c>
      <c r="E1643" s="232" t="s">
        <v>1</v>
      </c>
      <c r="F1643" s="233" t="s">
        <v>193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149</v>
      </c>
      <c r="AU1643" s="239" t="s">
        <v>147</v>
      </c>
      <c r="AV1643" s="13" t="s">
        <v>81</v>
      </c>
      <c r="AW1643" s="13" t="s">
        <v>30</v>
      </c>
      <c r="AX1643" s="13" t="s">
        <v>73</v>
      </c>
      <c r="AY1643" s="239" t="s">
        <v>139</v>
      </c>
    </row>
    <row r="1644" s="14" customFormat="1">
      <c r="A1644" s="14"/>
      <c r="B1644" s="240"/>
      <c r="C1644" s="241"/>
      <c r="D1644" s="231" t="s">
        <v>149</v>
      </c>
      <c r="E1644" s="242" t="s">
        <v>1</v>
      </c>
      <c r="F1644" s="243" t="s">
        <v>194</v>
      </c>
      <c r="G1644" s="241"/>
      <c r="H1644" s="244">
        <v>7.8449999999999998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149</v>
      </c>
      <c r="AU1644" s="250" t="s">
        <v>147</v>
      </c>
      <c r="AV1644" s="14" t="s">
        <v>147</v>
      </c>
      <c r="AW1644" s="14" t="s">
        <v>30</v>
      </c>
      <c r="AX1644" s="14" t="s">
        <v>73</v>
      </c>
      <c r="AY1644" s="250" t="s">
        <v>139</v>
      </c>
    </row>
    <row r="1645" s="13" customFormat="1">
      <c r="A1645" s="13"/>
      <c r="B1645" s="229"/>
      <c r="C1645" s="230"/>
      <c r="D1645" s="231" t="s">
        <v>149</v>
      </c>
      <c r="E1645" s="232" t="s">
        <v>1</v>
      </c>
      <c r="F1645" s="233" t="s">
        <v>195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149</v>
      </c>
      <c r="AU1645" s="239" t="s">
        <v>147</v>
      </c>
      <c r="AV1645" s="13" t="s">
        <v>81</v>
      </c>
      <c r="AW1645" s="13" t="s">
        <v>30</v>
      </c>
      <c r="AX1645" s="13" t="s">
        <v>73</v>
      </c>
      <c r="AY1645" s="239" t="s">
        <v>139</v>
      </c>
    </row>
    <row r="1646" s="14" customFormat="1">
      <c r="A1646" s="14"/>
      <c r="B1646" s="240"/>
      <c r="C1646" s="241"/>
      <c r="D1646" s="231" t="s">
        <v>149</v>
      </c>
      <c r="E1646" s="242" t="s">
        <v>1</v>
      </c>
      <c r="F1646" s="243" t="s">
        <v>196</v>
      </c>
      <c r="G1646" s="241"/>
      <c r="H1646" s="244">
        <v>17.946999999999999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149</v>
      </c>
      <c r="AU1646" s="250" t="s">
        <v>147</v>
      </c>
      <c r="AV1646" s="14" t="s">
        <v>147</v>
      </c>
      <c r="AW1646" s="14" t="s">
        <v>30</v>
      </c>
      <c r="AX1646" s="14" t="s">
        <v>73</v>
      </c>
      <c r="AY1646" s="250" t="s">
        <v>139</v>
      </c>
    </row>
    <row r="1647" s="13" customFormat="1">
      <c r="A1647" s="13"/>
      <c r="B1647" s="229"/>
      <c r="C1647" s="230"/>
      <c r="D1647" s="231" t="s">
        <v>149</v>
      </c>
      <c r="E1647" s="232" t="s">
        <v>1</v>
      </c>
      <c r="F1647" s="233" t="s">
        <v>197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149</v>
      </c>
      <c r="AU1647" s="239" t="s">
        <v>147</v>
      </c>
      <c r="AV1647" s="13" t="s">
        <v>81</v>
      </c>
      <c r="AW1647" s="13" t="s">
        <v>30</v>
      </c>
      <c r="AX1647" s="13" t="s">
        <v>73</v>
      </c>
      <c r="AY1647" s="239" t="s">
        <v>139</v>
      </c>
    </row>
    <row r="1648" s="14" customFormat="1">
      <c r="A1648" s="14"/>
      <c r="B1648" s="240"/>
      <c r="C1648" s="241"/>
      <c r="D1648" s="231" t="s">
        <v>149</v>
      </c>
      <c r="E1648" s="242" t="s">
        <v>1</v>
      </c>
      <c r="F1648" s="243" t="s">
        <v>198</v>
      </c>
      <c r="G1648" s="241"/>
      <c r="H1648" s="244">
        <v>19.152999999999999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149</v>
      </c>
      <c r="AU1648" s="250" t="s">
        <v>147</v>
      </c>
      <c r="AV1648" s="14" t="s">
        <v>147</v>
      </c>
      <c r="AW1648" s="14" t="s">
        <v>30</v>
      </c>
      <c r="AX1648" s="14" t="s">
        <v>73</v>
      </c>
      <c r="AY1648" s="250" t="s">
        <v>139</v>
      </c>
    </row>
    <row r="1649" s="13" customFormat="1">
      <c r="A1649" s="13"/>
      <c r="B1649" s="229"/>
      <c r="C1649" s="230"/>
      <c r="D1649" s="231" t="s">
        <v>149</v>
      </c>
      <c r="E1649" s="232" t="s">
        <v>1</v>
      </c>
      <c r="F1649" s="233" t="s">
        <v>1976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149</v>
      </c>
      <c r="AU1649" s="239" t="s">
        <v>147</v>
      </c>
      <c r="AV1649" s="13" t="s">
        <v>81</v>
      </c>
      <c r="AW1649" s="13" t="s">
        <v>30</v>
      </c>
      <c r="AX1649" s="13" t="s">
        <v>73</v>
      </c>
      <c r="AY1649" s="239" t="s">
        <v>139</v>
      </c>
    </row>
    <row r="1650" s="13" customFormat="1">
      <c r="A1650" s="13"/>
      <c r="B1650" s="229"/>
      <c r="C1650" s="230"/>
      <c r="D1650" s="231" t="s">
        <v>149</v>
      </c>
      <c r="E1650" s="232" t="s">
        <v>1</v>
      </c>
      <c r="F1650" s="233" t="s">
        <v>187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149</v>
      </c>
      <c r="AU1650" s="239" t="s">
        <v>147</v>
      </c>
      <c r="AV1650" s="13" t="s">
        <v>81</v>
      </c>
      <c r="AW1650" s="13" t="s">
        <v>30</v>
      </c>
      <c r="AX1650" s="13" t="s">
        <v>73</v>
      </c>
      <c r="AY1650" s="239" t="s">
        <v>139</v>
      </c>
    </row>
    <row r="1651" s="14" customFormat="1">
      <c r="A1651" s="14"/>
      <c r="B1651" s="240"/>
      <c r="C1651" s="241"/>
      <c r="D1651" s="231" t="s">
        <v>149</v>
      </c>
      <c r="E1651" s="242" t="s">
        <v>1</v>
      </c>
      <c r="F1651" s="243" t="s">
        <v>221</v>
      </c>
      <c r="G1651" s="241"/>
      <c r="H1651" s="244">
        <v>28.326000000000001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149</v>
      </c>
      <c r="AU1651" s="250" t="s">
        <v>147</v>
      </c>
      <c r="AV1651" s="14" t="s">
        <v>147</v>
      </c>
      <c r="AW1651" s="14" t="s">
        <v>30</v>
      </c>
      <c r="AX1651" s="14" t="s">
        <v>73</v>
      </c>
      <c r="AY1651" s="250" t="s">
        <v>139</v>
      </c>
    </row>
    <row r="1652" s="13" customFormat="1">
      <c r="A1652" s="13"/>
      <c r="B1652" s="229"/>
      <c r="C1652" s="230"/>
      <c r="D1652" s="231" t="s">
        <v>149</v>
      </c>
      <c r="E1652" s="232" t="s">
        <v>1</v>
      </c>
      <c r="F1652" s="233" t="s">
        <v>189</v>
      </c>
      <c r="G1652" s="230"/>
      <c r="H1652" s="232" t="s">
        <v>1</v>
      </c>
      <c r="I1652" s="234"/>
      <c r="J1652" s="230"/>
      <c r="K1652" s="230"/>
      <c r="L1652" s="235"/>
      <c r="M1652" s="236"/>
      <c r="N1652" s="237"/>
      <c r="O1652" s="237"/>
      <c r="P1652" s="237"/>
      <c r="Q1652" s="237"/>
      <c r="R1652" s="237"/>
      <c r="S1652" s="237"/>
      <c r="T1652" s="23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9" t="s">
        <v>149</v>
      </c>
      <c r="AU1652" s="239" t="s">
        <v>147</v>
      </c>
      <c r="AV1652" s="13" t="s">
        <v>81</v>
      </c>
      <c r="AW1652" s="13" t="s">
        <v>30</v>
      </c>
      <c r="AX1652" s="13" t="s">
        <v>73</v>
      </c>
      <c r="AY1652" s="239" t="s">
        <v>139</v>
      </c>
    </row>
    <row r="1653" s="14" customFormat="1">
      <c r="A1653" s="14"/>
      <c r="B1653" s="240"/>
      <c r="C1653" s="241"/>
      <c r="D1653" s="231" t="s">
        <v>149</v>
      </c>
      <c r="E1653" s="242" t="s">
        <v>1</v>
      </c>
      <c r="F1653" s="243" t="s">
        <v>222</v>
      </c>
      <c r="G1653" s="241"/>
      <c r="H1653" s="244">
        <v>12.492000000000001</v>
      </c>
      <c r="I1653" s="245"/>
      <c r="J1653" s="241"/>
      <c r="K1653" s="241"/>
      <c r="L1653" s="246"/>
      <c r="M1653" s="247"/>
      <c r="N1653" s="248"/>
      <c r="O1653" s="248"/>
      <c r="P1653" s="248"/>
      <c r="Q1653" s="248"/>
      <c r="R1653" s="248"/>
      <c r="S1653" s="248"/>
      <c r="T1653" s="249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50" t="s">
        <v>149</v>
      </c>
      <c r="AU1653" s="250" t="s">
        <v>147</v>
      </c>
      <c r="AV1653" s="14" t="s">
        <v>147</v>
      </c>
      <c r="AW1653" s="14" t="s">
        <v>30</v>
      </c>
      <c r="AX1653" s="14" t="s">
        <v>73</v>
      </c>
      <c r="AY1653" s="250" t="s">
        <v>139</v>
      </c>
    </row>
    <row r="1654" s="13" customFormat="1">
      <c r="A1654" s="13"/>
      <c r="B1654" s="229"/>
      <c r="C1654" s="230"/>
      <c r="D1654" s="231" t="s">
        <v>149</v>
      </c>
      <c r="E1654" s="232" t="s">
        <v>1</v>
      </c>
      <c r="F1654" s="233" t="s">
        <v>191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149</v>
      </c>
      <c r="AU1654" s="239" t="s">
        <v>147</v>
      </c>
      <c r="AV1654" s="13" t="s">
        <v>81</v>
      </c>
      <c r="AW1654" s="13" t="s">
        <v>30</v>
      </c>
      <c r="AX1654" s="13" t="s">
        <v>73</v>
      </c>
      <c r="AY1654" s="239" t="s">
        <v>139</v>
      </c>
    </row>
    <row r="1655" s="14" customFormat="1">
      <c r="A1655" s="14"/>
      <c r="B1655" s="240"/>
      <c r="C1655" s="241"/>
      <c r="D1655" s="231" t="s">
        <v>149</v>
      </c>
      <c r="E1655" s="242" t="s">
        <v>1</v>
      </c>
      <c r="F1655" s="243" t="s">
        <v>223</v>
      </c>
      <c r="G1655" s="241"/>
      <c r="H1655" s="244">
        <v>22.003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149</v>
      </c>
      <c r="AU1655" s="250" t="s">
        <v>147</v>
      </c>
      <c r="AV1655" s="14" t="s">
        <v>147</v>
      </c>
      <c r="AW1655" s="14" t="s">
        <v>30</v>
      </c>
      <c r="AX1655" s="14" t="s">
        <v>73</v>
      </c>
      <c r="AY1655" s="250" t="s">
        <v>139</v>
      </c>
    </row>
    <row r="1656" s="13" customFormat="1">
      <c r="A1656" s="13"/>
      <c r="B1656" s="229"/>
      <c r="C1656" s="230"/>
      <c r="D1656" s="231" t="s">
        <v>149</v>
      </c>
      <c r="E1656" s="232" t="s">
        <v>1</v>
      </c>
      <c r="F1656" s="233" t="s">
        <v>193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149</v>
      </c>
      <c r="AU1656" s="239" t="s">
        <v>147</v>
      </c>
      <c r="AV1656" s="13" t="s">
        <v>81</v>
      </c>
      <c r="AW1656" s="13" t="s">
        <v>30</v>
      </c>
      <c r="AX1656" s="13" t="s">
        <v>73</v>
      </c>
      <c r="AY1656" s="239" t="s">
        <v>139</v>
      </c>
    </row>
    <row r="1657" s="14" customFormat="1">
      <c r="A1657" s="14"/>
      <c r="B1657" s="240"/>
      <c r="C1657" s="241"/>
      <c r="D1657" s="231" t="s">
        <v>149</v>
      </c>
      <c r="E1657" s="242" t="s">
        <v>1</v>
      </c>
      <c r="F1657" s="243" t="s">
        <v>224</v>
      </c>
      <c r="G1657" s="241"/>
      <c r="H1657" s="244">
        <v>32.311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149</v>
      </c>
      <c r="AU1657" s="250" t="s">
        <v>147</v>
      </c>
      <c r="AV1657" s="14" t="s">
        <v>147</v>
      </c>
      <c r="AW1657" s="14" t="s">
        <v>30</v>
      </c>
      <c r="AX1657" s="14" t="s">
        <v>73</v>
      </c>
      <c r="AY1657" s="250" t="s">
        <v>139</v>
      </c>
    </row>
    <row r="1658" s="13" customFormat="1">
      <c r="A1658" s="13"/>
      <c r="B1658" s="229"/>
      <c r="C1658" s="230"/>
      <c r="D1658" s="231" t="s">
        <v>149</v>
      </c>
      <c r="E1658" s="232" t="s">
        <v>1</v>
      </c>
      <c r="F1658" s="233" t="s">
        <v>195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149</v>
      </c>
      <c r="AU1658" s="239" t="s">
        <v>147</v>
      </c>
      <c r="AV1658" s="13" t="s">
        <v>81</v>
      </c>
      <c r="AW1658" s="13" t="s">
        <v>30</v>
      </c>
      <c r="AX1658" s="13" t="s">
        <v>73</v>
      </c>
      <c r="AY1658" s="239" t="s">
        <v>139</v>
      </c>
    </row>
    <row r="1659" s="14" customFormat="1">
      <c r="A1659" s="14"/>
      <c r="B1659" s="240"/>
      <c r="C1659" s="241"/>
      <c r="D1659" s="231" t="s">
        <v>149</v>
      </c>
      <c r="E1659" s="242" t="s">
        <v>1</v>
      </c>
      <c r="F1659" s="243" t="s">
        <v>225</v>
      </c>
      <c r="G1659" s="241"/>
      <c r="H1659" s="244">
        <v>42.415999999999997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149</v>
      </c>
      <c r="AU1659" s="250" t="s">
        <v>147</v>
      </c>
      <c r="AV1659" s="14" t="s">
        <v>147</v>
      </c>
      <c r="AW1659" s="14" t="s">
        <v>30</v>
      </c>
      <c r="AX1659" s="14" t="s">
        <v>73</v>
      </c>
      <c r="AY1659" s="250" t="s">
        <v>139</v>
      </c>
    </row>
    <row r="1660" s="13" customFormat="1">
      <c r="A1660" s="13"/>
      <c r="B1660" s="229"/>
      <c r="C1660" s="230"/>
      <c r="D1660" s="231" t="s">
        <v>149</v>
      </c>
      <c r="E1660" s="232" t="s">
        <v>1</v>
      </c>
      <c r="F1660" s="233" t="s">
        <v>197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149</v>
      </c>
      <c r="AU1660" s="239" t="s">
        <v>147</v>
      </c>
      <c r="AV1660" s="13" t="s">
        <v>81</v>
      </c>
      <c r="AW1660" s="13" t="s">
        <v>30</v>
      </c>
      <c r="AX1660" s="13" t="s">
        <v>73</v>
      </c>
      <c r="AY1660" s="239" t="s">
        <v>139</v>
      </c>
    </row>
    <row r="1661" s="14" customFormat="1">
      <c r="A1661" s="14"/>
      <c r="B1661" s="240"/>
      <c r="C1661" s="241"/>
      <c r="D1661" s="231" t="s">
        <v>149</v>
      </c>
      <c r="E1661" s="242" t="s">
        <v>1</v>
      </c>
      <c r="F1661" s="243" t="s">
        <v>226</v>
      </c>
      <c r="G1661" s="241"/>
      <c r="H1661" s="244">
        <v>45.816000000000002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149</v>
      </c>
      <c r="AU1661" s="250" t="s">
        <v>147</v>
      </c>
      <c r="AV1661" s="14" t="s">
        <v>147</v>
      </c>
      <c r="AW1661" s="14" t="s">
        <v>30</v>
      </c>
      <c r="AX1661" s="14" t="s">
        <v>73</v>
      </c>
      <c r="AY1661" s="250" t="s">
        <v>139</v>
      </c>
    </row>
    <row r="1662" s="13" customFormat="1">
      <c r="A1662" s="13"/>
      <c r="B1662" s="229"/>
      <c r="C1662" s="230"/>
      <c r="D1662" s="231" t="s">
        <v>149</v>
      </c>
      <c r="E1662" s="232" t="s">
        <v>1</v>
      </c>
      <c r="F1662" s="233" t="s">
        <v>227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149</v>
      </c>
      <c r="AU1662" s="239" t="s">
        <v>147</v>
      </c>
      <c r="AV1662" s="13" t="s">
        <v>81</v>
      </c>
      <c r="AW1662" s="13" t="s">
        <v>30</v>
      </c>
      <c r="AX1662" s="13" t="s">
        <v>73</v>
      </c>
      <c r="AY1662" s="239" t="s">
        <v>139</v>
      </c>
    </row>
    <row r="1663" s="13" customFormat="1">
      <c r="A1663" s="13"/>
      <c r="B1663" s="229"/>
      <c r="C1663" s="230"/>
      <c r="D1663" s="231" t="s">
        <v>149</v>
      </c>
      <c r="E1663" s="232" t="s">
        <v>1</v>
      </c>
      <c r="F1663" s="233" t="s">
        <v>228</v>
      </c>
      <c r="G1663" s="230"/>
      <c r="H1663" s="232" t="s">
        <v>1</v>
      </c>
      <c r="I1663" s="234"/>
      <c r="J1663" s="230"/>
      <c r="K1663" s="230"/>
      <c r="L1663" s="235"/>
      <c r="M1663" s="236"/>
      <c r="N1663" s="237"/>
      <c r="O1663" s="237"/>
      <c r="P1663" s="237"/>
      <c r="Q1663" s="237"/>
      <c r="R1663" s="237"/>
      <c r="S1663" s="237"/>
      <c r="T1663" s="238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39" t="s">
        <v>149</v>
      </c>
      <c r="AU1663" s="239" t="s">
        <v>147</v>
      </c>
      <c r="AV1663" s="13" t="s">
        <v>81</v>
      </c>
      <c r="AW1663" s="13" t="s">
        <v>30</v>
      </c>
      <c r="AX1663" s="13" t="s">
        <v>73</v>
      </c>
      <c r="AY1663" s="239" t="s">
        <v>139</v>
      </c>
    </row>
    <row r="1664" s="14" customFormat="1">
      <c r="A1664" s="14"/>
      <c r="B1664" s="240"/>
      <c r="C1664" s="241"/>
      <c r="D1664" s="231" t="s">
        <v>149</v>
      </c>
      <c r="E1664" s="242" t="s">
        <v>1</v>
      </c>
      <c r="F1664" s="243" t="s">
        <v>229</v>
      </c>
      <c r="G1664" s="241"/>
      <c r="H1664" s="244">
        <v>-16.954999999999998</v>
      </c>
      <c r="I1664" s="245"/>
      <c r="J1664" s="241"/>
      <c r="K1664" s="241"/>
      <c r="L1664" s="246"/>
      <c r="M1664" s="247"/>
      <c r="N1664" s="248"/>
      <c r="O1664" s="248"/>
      <c r="P1664" s="248"/>
      <c r="Q1664" s="248"/>
      <c r="R1664" s="248"/>
      <c r="S1664" s="248"/>
      <c r="T1664" s="249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0" t="s">
        <v>149</v>
      </c>
      <c r="AU1664" s="250" t="s">
        <v>147</v>
      </c>
      <c r="AV1664" s="14" t="s">
        <v>147</v>
      </c>
      <c r="AW1664" s="14" t="s">
        <v>30</v>
      </c>
      <c r="AX1664" s="14" t="s">
        <v>73</v>
      </c>
      <c r="AY1664" s="250" t="s">
        <v>139</v>
      </c>
    </row>
    <row r="1665" s="13" customFormat="1">
      <c r="A1665" s="13"/>
      <c r="B1665" s="229"/>
      <c r="C1665" s="230"/>
      <c r="D1665" s="231" t="s">
        <v>149</v>
      </c>
      <c r="E1665" s="232" t="s">
        <v>1</v>
      </c>
      <c r="F1665" s="233" t="s">
        <v>230</v>
      </c>
      <c r="G1665" s="230"/>
      <c r="H1665" s="232" t="s">
        <v>1</v>
      </c>
      <c r="I1665" s="234"/>
      <c r="J1665" s="230"/>
      <c r="K1665" s="230"/>
      <c r="L1665" s="235"/>
      <c r="M1665" s="236"/>
      <c r="N1665" s="237"/>
      <c r="O1665" s="237"/>
      <c r="P1665" s="237"/>
      <c r="Q1665" s="237"/>
      <c r="R1665" s="237"/>
      <c r="S1665" s="237"/>
      <c r="T1665" s="23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39" t="s">
        <v>149</v>
      </c>
      <c r="AU1665" s="239" t="s">
        <v>147</v>
      </c>
      <c r="AV1665" s="13" t="s">
        <v>81</v>
      </c>
      <c r="AW1665" s="13" t="s">
        <v>30</v>
      </c>
      <c r="AX1665" s="13" t="s">
        <v>73</v>
      </c>
      <c r="AY1665" s="239" t="s">
        <v>139</v>
      </c>
    </row>
    <row r="1666" s="14" customFormat="1">
      <c r="A1666" s="14"/>
      <c r="B1666" s="240"/>
      <c r="C1666" s="241"/>
      <c r="D1666" s="231" t="s">
        <v>149</v>
      </c>
      <c r="E1666" s="242" t="s">
        <v>1</v>
      </c>
      <c r="F1666" s="243" t="s">
        <v>231</v>
      </c>
      <c r="G1666" s="241"/>
      <c r="H1666" s="244">
        <v>-5.7599999999999998</v>
      </c>
      <c r="I1666" s="245"/>
      <c r="J1666" s="241"/>
      <c r="K1666" s="241"/>
      <c r="L1666" s="246"/>
      <c r="M1666" s="247"/>
      <c r="N1666" s="248"/>
      <c r="O1666" s="248"/>
      <c r="P1666" s="248"/>
      <c r="Q1666" s="248"/>
      <c r="R1666" s="248"/>
      <c r="S1666" s="248"/>
      <c r="T1666" s="249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50" t="s">
        <v>149</v>
      </c>
      <c r="AU1666" s="250" t="s">
        <v>147</v>
      </c>
      <c r="AV1666" s="14" t="s">
        <v>147</v>
      </c>
      <c r="AW1666" s="14" t="s">
        <v>30</v>
      </c>
      <c r="AX1666" s="14" t="s">
        <v>73</v>
      </c>
      <c r="AY1666" s="250" t="s">
        <v>139</v>
      </c>
    </row>
    <row r="1667" s="15" customFormat="1">
      <c r="A1667" s="15"/>
      <c r="B1667" s="262"/>
      <c r="C1667" s="263"/>
      <c r="D1667" s="231" t="s">
        <v>149</v>
      </c>
      <c r="E1667" s="264" t="s">
        <v>1</v>
      </c>
      <c r="F1667" s="265" t="s">
        <v>170</v>
      </c>
      <c r="G1667" s="263"/>
      <c r="H1667" s="266">
        <v>217.78399999999999</v>
      </c>
      <c r="I1667" s="267"/>
      <c r="J1667" s="263"/>
      <c r="K1667" s="263"/>
      <c r="L1667" s="268"/>
      <c r="M1667" s="269"/>
      <c r="N1667" s="270"/>
      <c r="O1667" s="270"/>
      <c r="P1667" s="270"/>
      <c r="Q1667" s="270"/>
      <c r="R1667" s="270"/>
      <c r="S1667" s="270"/>
      <c r="T1667" s="271"/>
      <c r="U1667" s="15"/>
      <c r="V1667" s="15"/>
      <c r="W1667" s="15"/>
      <c r="X1667" s="15"/>
      <c r="Y1667" s="15"/>
      <c r="Z1667" s="15"/>
      <c r="AA1667" s="15"/>
      <c r="AB1667" s="15"/>
      <c r="AC1667" s="15"/>
      <c r="AD1667" s="15"/>
      <c r="AE1667" s="15"/>
      <c r="AT1667" s="272" t="s">
        <v>149</v>
      </c>
      <c r="AU1667" s="272" t="s">
        <v>147</v>
      </c>
      <c r="AV1667" s="15" t="s">
        <v>146</v>
      </c>
      <c r="AW1667" s="15" t="s">
        <v>30</v>
      </c>
      <c r="AX1667" s="15" t="s">
        <v>81</v>
      </c>
      <c r="AY1667" s="272" t="s">
        <v>139</v>
      </c>
    </row>
    <row r="1668" s="2" customFormat="1" ht="24.15" customHeight="1">
      <c r="A1668" s="38"/>
      <c r="B1668" s="39"/>
      <c r="C1668" s="215" t="s">
        <v>1977</v>
      </c>
      <c r="D1668" s="215" t="s">
        <v>142</v>
      </c>
      <c r="E1668" s="216" t="s">
        <v>1978</v>
      </c>
      <c r="F1668" s="217" t="s">
        <v>1979</v>
      </c>
      <c r="G1668" s="218" t="s">
        <v>166</v>
      </c>
      <c r="H1668" s="219">
        <v>217.78399999999999</v>
      </c>
      <c r="I1668" s="220"/>
      <c r="J1668" s="221">
        <f>ROUND(I1668*H1668,2)</f>
        <v>0</v>
      </c>
      <c r="K1668" s="222"/>
      <c r="L1668" s="44"/>
      <c r="M1668" s="223" t="s">
        <v>1</v>
      </c>
      <c r="N1668" s="224" t="s">
        <v>39</v>
      </c>
      <c r="O1668" s="91"/>
      <c r="P1668" s="225">
        <f>O1668*H1668</f>
        <v>0</v>
      </c>
      <c r="Q1668" s="225">
        <v>0</v>
      </c>
      <c r="R1668" s="225">
        <f>Q1668*H1668</f>
        <v>0</v>
      </c>
      <c r="S1668" s="225">
        <v>0.00014999999999999999</v>
      </c>
      <c r="T1668" s="226">
        <f>S1668*H1668</f>
        <v>0.032667599999999998</v>
      </c>
      <c r="U1668" s="38"/>
      <c r="V1668" s="38"/>
      <c r="W1668" s="38"/>
      <c r="X1668" s="38"/>
      <c r="Y1668" s="38"/>
      <c r="Z1668" s="38"/>
      <c r="AA1668" s="38"/>
      <c r="AB1668" s="38"/>
      <c r="AC1668" s="38"/>
      <c r="AD1668" s="38"/>
      <c r="AE1668" s="38"/>
      <c r="AR1668" s="227" t="s">
        <v>256</v>
      </c>
      <c r="AT1668" s="227" t="s">
        <v>142</v>
      </c>
      <c r="AU1668" s="227" t="s">
        <v>147</v>
      </c>
      <c r="AY1668" s="17" t="s">
        <v>139</v>
      </c>
      <c r="BE1668" s="228">
        <f>IF(N1668="základní",J1668,0)</f>
        <v>0</v>
      </c>
      <c r="BF1668" s="228">
        <f>IF(N1668="snížená",J1668,0)</f>
        <v>0</v>
      </c>
      <c r="BG1668" s="228">
        <f>IF(N1668="zákl. přenesená",J1668,0)</f>
        <v>0</v>
      </c>
      <c r="BH1668" s="228">
        <f>IF(N1668="sníž. přenesená",J1668,0)</f>
        <v>0</v>
      </c>
      <c r="BI1668" s="228">
        <f>IF(N1668="nulová",J1668,0)</f>
        <v>0</v>
      </c>
      <c r="BJ1668" s="17" t="s">
        <v>147</v>
      </c>
      <c r="BK1668" s="228">
        <f>ROUND(I1668*H1668,2)</f>
        <v>0</v>
      </c>
      <c r="BL1668" s="17" t="s">
        <v>256</v>
      </c>
      <c r="BM1668" s="227" t="s">
        <v>1980</v>
      </c>
    </row>
    <row r="1669" s="13" customFormat="1">
      <c r="A1669" s="13"/>
      <c r="B1669" s="229"/>
      <c r="C1669" s="230"/>
      <c r="D1669" s="231" t="s">
        <v>149</v>
      </c>
      <c r="E1669" s="232" t="s">
        <v>1</v>
      </c>
      <c r="F1669" s="233" t="s">
        <v>1975</v>
      </c>
      <c r="G1669" s="230"/>
      <c r="H1669" s="232" t="s">
        <v>1</v>
      </c>
      <c r="I1669" s="234"/>
      <c r="J1669" s="230"/>
      <c r="K1669" s="230"/>
      <c r="L1669" s="235"/>
      <c r="M1669" s="236"/>
      <c r="N1669" s="237"/>
      <c r="O1669" s="237"/>
      <c r="P1669" s="237"/>
      <c r="Q1669" s="237"/>
      <c r="R1669" s="237"/>
      <c r="S1669" s="237"/>
      <c r="T1669" s="23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39" t="s">
        <v>149</v>
      </c>
      <c r="AU1669" s="239" t="s">
        <v>147</v>
      </c>
      <c r="AV1669" s="13" t="s">
        <v>81</v>
      </c>
      <c r="AW1669" s="13" t="s">
        <v>30</v>
      </c>
      <c r="AX1669" s="13" t="s">
        <v>73</v>
      </c>
      <c r="AY1669" s="239" t="s">
        <v>139</v>
      </c>
    </row>
    <row r="1670" s="13" customFormat="1">
      <c r="A1670" s="13"/>
      <c r="B1670" s="229"/>
      <c r="C1670" s="230"/>
      <c r="D1670" s="231" t="s">
        <v>149</v>
      </c>
      <c r="E1670" s="232" t="s">
        <v>1</v>
      </c>
      <c r="F1670" s="233" t="s">
        <v>187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149</v>
      </c>
      <c r="AU1670" s="239" t="s">
        <v>147</v>
      </c>
      <c r="AV1670" s="13" t="s">
        <v>81</v>
      </c>
      <c r="AW1670" s="13" t="s">
        <v>30</v>
      </c>
      <c r="AX1670" s="13" t="s">
        <v>73</v>
      </c>
      <c r="AY1670" s="239" t="s">
        <v>139</v>
      </c>
    </row>
    <row r="1671" s="14" customFormat="1">
      <c r="A1671" s="14"/>
      <c r="B1671" s="240"/>
      <c r="C1671" s="241"/>
      <c r="D1671" s="231" t="s">
        <v>149</v>
      </c>
      <c r="E1671" s="242" t="s">
        <v>1</v>
      </c>
      <c r="F1671" s="243" t="s">
        <v>188</v>
      </c>
      <c r="G1671" s="241"/>
      <c r="H1671" s="244">
        <v>7.8360000000000003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149</v>
      </c>
      <c r="AU1671" s="250" t="s">
        <v>147</v>
      </c>
      <c r="AV1671" s="14" t="s">
        <v>147</v>
      </c>
      <c r="AW1671" s="14" t="s">
        <v>30</v>
      </c>
      <c r="AX1671" s="14" t="s">
        <v>73</v>
      </c>
      <c r="AY1671" s="250" t="s">
        <v>139</v>
      </c>
    </row>
    <row r="1672" s="13" customFormat="1">
      <c r="A1672" s="13"/>
      <c r="B1672" s="229"/>
      <c r="C1672" s="230"/>
      <c r="D1672" s="231" t="s">
        <v>149</v>
      </c>
      <c r="E1672" s="232" t="s">
        <v>1</v>
      </c>
      <c r="F1672" s="233" t="s">
        <v>189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149</v>
      </c>
      <c r="AU1672" s="239" t="s">
        <v>147</v>
      </c>
      <c r="AV1672" s="13" t="s">
        <v>81</v>
      </c>
      <c r="AW1672" s="13" t="s">
        <v>30</v>
      </c>
      <c r="AX1672" s="13" t="s">
        <v>73</v>
      </c>
      <c r="AY1672" s="239" t="s">
        <v>139</v>
      </c>
    </row>
    <row r="1673" s="14" customFormat="1">
      <c r="A1673" s="14"/>
      <c r="B1673" s="240"/>
      <c r="C1673" s="241"/>
      <c r="D1673" s="231" t="s">
        <v>149</v>
      </c>
      <c r="E1673" s="242" t="s">
        <v>1</v>
      </c>
      <c r="F1673" s="243" t="s">
        <v>190</v>
      </c>
      <c r="G1673" s="241"/>
      <c r="H1673" s="244">
        <v>1.228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149</v>
      </c>
      <c r="AU1673" s="250" t="s">
        <v>147</v>
      </c>
      <c r="AV1673" s="14" t="s">
        <v>147</v>
      </c>
      <c r="AW1673" s="14" t="s">
        <v>30</v>
      </c>
      <c r="AX1673" s="14" t="s">
        <v>73</v>
      </c>
      <c r="AY1673" s="250" t="s">
        <v>139</v>
      </c>
    </row>
    <row r="1674" s="13" customFormat="1">
      <c r="A1674" s="13"/>
      <c r="B1674" s="229"/>
      <c r="C1674" s="230"/>
      <c r="D1674" s="231" t="s">
        <v>149</v>
      </c>
      <c r="E1674" s="232" t="s">
        <v>1</v>
      </c>
      <c r="F1674" s="233" t="s">
        <v>191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149</v>
      </c>
      <c r="AU1674" s="239" t="s">
        <v>147</v>
      </c>
      <c r="AV1674" s="13" t="s">
        <v>81</v>
      </c>
      <c r="AW1674" s="13" t="s">
        <v>30</v>
      </c>
      <c r="AX1674" s="13" t="s">
        <v>73</v>
      </c>
      <c r="AY1674" s="239" t="s">
        <v>139</v>
      </c>
    </row>
    <row r="1675" s="14" customFormat="1">
      <c r="A1675" s="14"/>
      <c r="B1675" s="240"/>
      <c r="C1675" s="241"/>
      <c r="D1675" s="231" t="s">
        <v>149</v>
      </c>
      <c r="E1675" s="242" t="s">
        <v>1</v>
      </c>
      <c r="F1675" s="243" t="s">
        <v>192</v>
      </c>
      <c r="G1675" s="241"/>
      <c r="H1675" s="244">
        <v>3.1259999999999999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149</v>
      </c>
      <c r="AU1675" s="250" t="s">
        <v>147</v>
      </c>
      <c r="AV1675" s="14" t="s">
        <v>147</v>
      </c>
      <c r="AW1675" s="14" t="s">
        <v>30</v>
      </c>
      <c r="AX1675" s="14" t="s">
        <v>73</v>
      </c>
      <c r="AY1675" s="250" t="s">
        <v>139</v>
      </c>
    </row>
    <row r="1676" s="13" customFormat="1">
      <c r="A1676" s="13"/>
      <c r="B1676" s="229"/>
      <c r="C1676" s="230"/>
      <c r="D1676" s="231" t="s">
        <v>149</v>
      </c>
      <c r="E1676" s="232" t="s">
        <v>1</v>
      </c>
      <c r="F1676" s="233" t="s">
        <v>193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149</v>
      </c>
      <c r="AU1676" s="239" t="s">
        <v>147</v>
      </c>
      <c r="AV1676" s="13" t="s">
        <v>81</v>
      </c>
      <c r="AW1676" s="13" t="s">
        <v>30</v>
      </c>
      <c r="AX1676" s="13" t="s">
        <v>73</v>
      </c>
      <c r="AY1676" s="239" t="s">
        <v>139</v>
      </c>
    </row>
    <row r="1677" s="14" customFormat="1">
      <c r="A1677" s="14"/>
      <c r="B1677" s="240"/>
      <c r="C1677" s="241"/>
      <c r="D1677" s="231" t="s">
        <v>149</v>
      </c>
      <c r="E1677" s="242" t="s">
        <v>1</v>
      </c>
      <c r="F1677" s="243" t="s">
        <v>194</v>
      </c>
      <c r="G1677" s="241"/>
      <c r="H1677" s="244">
        <v>7.8449999999999998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149</v>
      </c>
      <c r="AU1677" s="250" t="s">
        <v>147</v>
      </c>
      <c r="AV1677" s="14" t="s">
        <v>147</v>
      </c>
      <c r="AW1677" s="14" t="s">
        <v>30</v>
      </c>
      <c r="AX1677" s="14" t="s">
        <v>73</v>
      </c>
      <c r="AY1677" s="250" t="s">
        <v>139</v>
      </c>
    </row>
    <row r="1678" s="13" customFormat="1">
      <c r="A1678" s="13"/>
      <c r="B1678" s="229"/>
      <c r="C1678" s="230"/>
      <c r="D1678" s="231" t="s">
        <v>149</v>
      </c>
      <c r="E1678" s="232" t="s">
        <v>1</v>
      </c>
      <c r="F1678" s="233" t="s">
        <v>195</v>
      </c>
      <c r="G1678" s="230"/>
      <c r="H1678" s="232" t="s">
        <v>1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9" t="s">
        <v>149</v>
      </c>
      <c r="AU1678" s="239" t="s">
        <v>147</v>
      </c>
      <c r="AV1678" s="13" t="s">
        <v>81</v>
      </c>
      <c r="AW1678" s="13" t="s">
        <v>30</v>
      </c>
      <c r="AX1678" s="13" t="s">
        <v>73</v>
      </c>
      <c r="AY1678" s="239" t="s">
        <v>139</v>
      </c>
    </row>
    <row r="1679" s="14" customFormat="1">
      <c r="A1679" s="14"/>
      <c r="B1679" s="240"/>
      <c r="C1679" s="241"/>
      <c r="D1679" s="231" t="s">
        <v>149</v>
      </c>
      <c r="E1679" s="242" t="s">
        <v>1</v>
      </c>
      <c r="F1679" s="243" t="s">
        <v>196</v>
      </c>
      <c r="G1679" s="241"/>
      <c r="H1679" s="244">
        <v>17.946999999999999</v>
      </c>
      <c r="I1679" s="245"/>
      <c r="J1679" s="241"/>
      <c r="K1679" s="241"/>
      <c r="L1679" s="246"/>
      <c r="M1679" s="247"/>
      <c r="N1679" s="248"/>
      <c r="O1679" s="248"/>
      <c r="P1679" s="248"/>
      <c r="Q1679" s="248"/>
      <c r="R1679" s="248"/>
      <c r="S1679" s="248"/>
      <c r="T1679" s="24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0" t="s">
        <v>149</v>
      </c>
      <c r="AU1679" s="250" t="s">
        <v>147</v>
      </c>
      <c r="AV1679" s="14" t="s">
        <v>147</v>
      </c>
      <c r="AW1679" s="14" t="s">
        <v>30</v>
      </c>
      <c r="AX1679" s="14" t="s">
        <v>73</v>
      </c>
      <c r="AY1679" s="250" t="s">
        <v>139</v>
      </c>
    </row>
    <row r="1680" s="13" customFormat="1">
      <c r="A1680" s="13"/>
      <c r="B1680" s="229"/>
      <c r="C1680" s="230"/>
      <c r="D1680" s="231" t="s">
        <v>149</v>
      </c>
      <c r="E1680" s="232" t="s">
        <v>1</v>
      </c>
      <c r="F1680" s="233" t="s">
        <v>197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149</v>
      </c>
      <c r="AU1680" s="239" t="s">
        <v>147</v>
      </c>
      <c r="AV1680" s="13" t="s">
        <v>81</v>
      </c>
      <c r="AW1680" s="13" t="s">
        <v>30</v>
      </c>
      <c r="AX1680" s="13" t="s">
        <v>73</v>
      </c>
      <c r="AY1680" s="239" t="s">
        <v>139</v>
      </c>
    </row>
    <row r="1681" s="14" customFormat="1">
      <c r="A1681" s="14"/>
      <c r="B1681" s="240"/>
      <c r="C1681" s="241"/>
      <c r="D1681" s="231" t="s">
        <v>149</v>
      </c>
      <c r="E1681" s="242" t="s">
        <v>1</v>
      </c>
      <c r="F1681" s="243" t="s">
        <v>198</v>
      </c>
      <c r="G1681" s="241"/>
      <c r="H1681" s="244">
        <v>19.152999999999999</v>
      </c>
      <c r="I1681" s="245"/>
      <c r="J1681" s="241"/>
      <c r="K1681" s="241"/>
      <c r="L1681" s="246"/>
      <c r="M1681" s="247"/>
      <c r="N1681" s="248"/>
      <c r="O1681" s="248"/>
      <c r="P1681" s="248"/>
      <c r="Q1681" s="248"/>
      <c r="R1681" s="248"/>
      <c r="S1681" s="248"/>
      <c r="T1681" s="24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0" t="s">
        <v>149</v>
      </c>
      <c r="AU1681" s="250" t="s">
        <v>147</v>
      </c>
      <c r="AV1681" s="14" t="s">
        <v>147</v>
      </c>
      <c r="AW1681" s="14" t="s">
        <v>30</v>
      </c>
      <c r="AX1681" s="14" t="s">
        <v>73</v>
      </c>
      <c r="AY1681" s="250" t="s">
        <v>139</v>
      </c>
    </row>
    <row r="1682" s="13" customFormat="1">
      <c r="A1682" s="13"/>
      <c r="B1682" s="229"/>
      <c r="C1682" s="230"/>
      <c r="D1682" s="231" t="s">
        <v>149</v>
      </c>
      <c r="E1682" s="232" t="s">
        <v>1</v>
      </c>
      <c r="F1682" s="233" t="s">
        <v>1976</v>
      </c>
      <c r="G1682" s="230"/>
      <c r="H1682" s="232" t="s">
        <v>1</v>
      </c>
      <c r="I1682" s="234"/>
      <c r="J1682" s="230"/>
      <c r="K1682" s="230"/>
      <c r="L1682" s="235"/>
      <c r="M1682" s="236"/>
      <c r="N1682" s="237"/>
      <c r="O1682" s="237"/>
      <c r="P1682" s="237"/>
      <c r="Q1682" s="237"/>
      <c r="R1682" s="237"/>
      <c r="S1682" s="237"/>
      <c r="T1682" s="238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39" t="s">
        <v>149</v>
      </c>
      <c r="AU1682" s="239" t="s">
        <v>147</v>
      </c>
      <c r="AV1682" s="13" t="s">
        <v>81</v>
      </c>
      <c r="AW1682" s="13" t="s">
        <v>30</v>
      </c>
      <c r="AX1682" s="13" t="s">
        <v>73</v>
      </c>
      <c r="AY1682" s="239" t="s">
        <v>139</v>
      </c>
    </row>
    <row r="1683" s="13" customFormat="1">
      <c r="A1683" s="13"/>
      <c r="B1683" s="229"/>
      <c r="C1683" s="230"/>
      <c r="D1683" s="231" t="s">
        <v>149</v>
      </c>
      <c r="E1683" s="232" t="s">
        <v>1</v>
      </c>
      <c r="F1683" s="233" t="s">
        <v>187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149</v>
      </c>
      <c r="AU1683" s="239" t="s">
        <v>147</v>
      </c>
      <c r="AV1683" s="13" t="s">
        <v>81</v>
      </c>
      <c r="AW1683" s="13" t="s">
        <v>30</v>
      </c>
      <c r="AX1683" s="13" t="s">
        <v>73</v>
      </c>
      <c r="AY1683" s="239" t="s">
        <v>139</v>
      </c>
    </row>
    <row r="1684" s="14" customFormat="1">
      <c r="A1684" s="14"/>
      <c r="B1684" s="240"/>
      <c r="C1684" s="241"/>
      <c r="D1684" s="231" t="s">
        <v>149</v>
      </c>
      <c r="E1684" s="242" t="s">
        <v>1</v>
      </c>
      <c r="F1684" s="243" t="s">
        <v>221</v>
      </c>
      <c r="G1684" s="241"/>
      <c r="H1684" s="244">
        <v>28.326000000000001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149</v>
      </c>
      <c r="AU1684" s="250" t="s">
        <v>147</v>
      </c>
      <c r="AV1684" s="14" t="s">
        <v>147</v>
      </c>
      <c r="AW1684" s="14" t="s">
        <v>30</v>
      </c>
      <c r="AX1684" s="14" t="s">
        <v>73</v>
      </c>
      <c r="AY1684" s="250" t="s">
        <v>139</v>
      </c>
    </row>
    <row r="1685" s="13" customFormat="1">
      <c r="A1685" s="13"/>
      <c r="B1685" s="229"/>
      <c r="C1685" s="230"/>
      <c r="D1685" s="231" t="s">
        <v>149</v>
      </c>
      <c r="E1685" s="232" t="s">
        <v>1</v>
      </c>
      <c r="F1685" s="233" t="s">
        <v>189</v>
      </c>
      <c r="G1685" s="230"/>
      <c r="H1685" s="232" t="s">
        <v>1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149</v>
      </c>
      <c r="AU1685" s="239" t="s">
        <v>147</v>
      </c>
      <c r="AV1685" s="13" t="s">
        <v>81</v>
      </c>
      <c r="AW1685" s="13" t="s">
        <v>30</v>
      </c>
      <c r="AX1685" s="13" t="s">
        <v>73</v>
      </c>
      <c r="AY1685" s="239" t="s">
        <v>139</v>
      </c>
    </row>
    <row r="1686" s="14" customFormat="1">
      <c r="A1686" s="14"/>
      <c r="B1686" s="240"/>
      <c r="C1686" s="241"/>
      <c r="D1686" s="231" t="s">
        <v>149</v>
      </c>
      <c r="E1686" s="242" t="s">
        <v>1</v>
      </c>
      <c r="F1686" s="243" t="s">
        <v>222</v>
      </c>
      <c r="G1686" s="241"/>
      <c r="H1686" s="244">
        <v>12.492000000000001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149</v>
      </c>
      <c r="AU1686" s="250" t="s">
        <v>147</v>
      </c>
      <c r="AV1686" s="14" t="s">
        <v>147</v>
      </c>
      <c r="AW1686" s="14" t="s">
        <v>30</v>
      </c>
      <c r="AX1686" s="14" t="s">
        <v>73</v>
      </c>
      <c r="AY1686" s="250" t="s">
        <v>139</v>
      </c>
    </row>
    <row r="1687" s="13" customFormat="1">
      <c r="A1687" s="13"/>
      <c r="B1687" s="229"/>
      <c r="C1687" s="230"/>
      <c r="D1687" s="231" t="s">
        <v>149</v>
      </c>
      <c r="E1687" s="232" t="s">
        <v>1</v>
      </c>
      <c r="F1687" s="233" t="s">
        <v>191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149</v>
      </c>
      <c r="AU1687" s="239" t="s">
        <v>147</v>
      </c>
      <c r="AV1687" s="13" t="s">
        <v>81</v>
      </c>
      <c r="AW1687" s="13" t="s">
        <v>30</v>
      </c>
      <c r="AX1687" s="13" t="s">
        <v>73</v>
      </c>
      <c r="AY1687" s="239" t="s">
        <v>139</v>
      </c>
    </row>
    <row r="1688" s="14" customFormat="1">
      <c r="A1688" s="14"/>
      <c r="B1688" s="240"/>
      <c r="C1688" s="241"/>
      <c r="D1688" s="231" t="s">
        <v>149</v>
      </c>
      <c r="E1688" s="242" t="s">
        <v>1</v>
      </c>
      <c r="F1688" s="243" t="s">
        <v>223</v>
      </c>
      <c r="G1688" s="241"/>
      <c r="H1688" s="244">
        <v>22.003</v>
      </c>
      <c r="I1688" s="245"/>
      <c r="J1688" s="241"/>
      <c r="K1688" s="241"/>
      <c r="L1688" s="246"/>
      <c r="M1688" s="247"/>
      <c r="N1688" s="248"/>
      <c r="O1688" s="248"/>
      <c r="P1688" s="248"/>
      <c r="Q1688" s="248"/>
      <c r="R1688" s="248"/>
      <c r="S1688" s="248"/>
      <c r="T1688" s="24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0" t="s">
        <v>149</v>
      </c>
      <c r="AU1688" s="250" t="s">
        <v>147</v>
      </c>
      <c r="AV1688" s="14" t="s">
        <v>147</v>
      </c>
      <c r="AW1688" s="14" t="s">
        <v>30</v>
      </c>
      <c r="AX1688" s="14" t="s">
        <v>73</v>
      </c>
      <c r="AY1688" s="250" t="s">
        <v>139</v>
      </c>
    </row>
    <row r="1689" s="13" customFormat="1">
      <c r="A1689" s="13"/>
      <c r="B1689" s="229"/>
      <c r="C1689" s="230"/>
      <c r="D1689" s="231" t="s">
        <v>149</v>
      </c>
      <c r="E1689" s="232" t="s">
        <v>1</v>
      </c>
      <c r="F1689" s="233" t="s">
        <v>193</v>
      </c>
      <c r="G1689" s="230"/>
      <c r="H1689" s="232" t="s">
        <v>1</v>
      </c>
      <c r="I1689" s="234"/>
      <c r="J1689" s="230"/>
      <c r="K1689" s="230"/>
      <c r="L1689" s="235"/>
      <c r="M1689" s="236"/>
      <c r="N1689" s="237"/>
      <c r="O1689" s="237"/>
      <c r="P1689" s="237"/>
      <c r="Q1689" s="237"/>
      <c r="R1689" s="237"/>
      <c r="S1689" s="237"/>
      <c r="T1689" s="238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9" t="s">
        <v>149</v>
      </c>
      <c r="AU1689" s="239" t="s">
        <v>147</v>
      </c>
      <c r="AV1689" s="13" t="s">
        <v>81</v>
      </c>
      <c r="AW1689" s="13" t="s">
        <v>30</v>
      </c>
      <c r="AX1689" s="13" t="s">
        <v>73</v>
      </c>
      <c r="AY1689" s="239" t="s">
        <v>139</v>
      </c>
    </row>
    <row r="1690" s="14" customFormat="1">
      <c r="A1690" s="14"/>
      <c r="B1690" s="240"/>
      <c r="C1690" s="241"/>
      <c r="D1690" s="231" t="s">
        <v>149</v>
      </c>
      <c r="E1690" s="242" t="s">
        <v>1</v>
      </c>
      <c r="F1690" s="243" t="s">
        <v>224</v>
      </c>
      <c r="G1690" s="241"/>
      <c r="H1690" s="244">
        <v>32.311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149</v>
      </c>
      <c r="AU1690" s="250" t="s">
        <v>147</v>
      </c>
      <c r="AV1690" s="14" t="s">
        <v>147</v>
      </c>
      <c r="AW1690" s="14" t="s">
        <v>30</v>
      </c>
      <c r="AX1690" s="14" t="s">
        <v>73</v>
      </c>
      <c r="AY1690" s="250" t="s">
        <v>139</v>
      </c>
    </row>
    <row r="1691" s="13" customFormat="1">
      <c r="A1691" s="13"/>
      <c r="B1691" s="229"/>
      <c r="C1691" s="230"/>
      <c r="D1691" s="231" t="s">
        <v>149</v>
      </c>
      <c r="E1691" s="232" t="s">
        <v>1</v>
      </c>
      <c r="F1691" s="233" t="s">
        <v>195</v>
      </c>
      <c r="G1691" s="230"/>
      <c r="H1691" s="232" t="s">
        <v>1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9" t="s">
        <v>149</v>
      </c>
      <c r="AU1691" s="239" t="s">
        <v>147</v>
      </c>
      <c r="AV1691" s="13" t="s">
        <v>81</v>
      </c>
      <c r="AW1691" s="13" t="s">
        <v>30</v>
      </c>
      <c r="AX1691" s="13" t="s">
        <v>73</v>
      </c>
      <c r="AY1691" s="239" t="s">
        <v>139</v>
      </c>
    </row>
    <row r="1692" s="14" customFormat="1">
      <c r="A1692" s="14"/>
      <c r="B1692" s="240"/>
      <c r="C1692" s="241"/>
      <c r="D1692" s="231" t="s">
        <v>149</v>
      </c>
      <c r="E1692" s="242" t="s">
        <v>1</v>
      </c>
      <c r="F1692" s="243" t="s">
        <v>225</v>
      </c>
      <c r="G1692" s="241"/>
      <c r="H1692" s="244">
        <v>42.415999999999997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0" t="s">
        <v>149</v>
      </c>
      <c r="AU1692" s="250" t="s">
        <v>147</v>
      </c>
      <c r="AV1692" s="14" t="s">
        <v>147</v>
      </c>
      <c r="AW1692" s="14" t="s">
        <v>30</v>
      </c>
      <c r="AX1692" s="14" t="s">
        <v>73</v>
      </c>
      <c r="AY1692" s="250" t="s">
        <v>139</v>
      </c>
    </row>
    <row r="1693" s="13" customFormat="1">
      <c r="A1693" s="13"/>
      <c r="B1693" s="229"/>
      <c r="C1693" s="230"/>
      <c r="D1693" s="231" t="s">
        <v>149</v>
      </c>
      <c r="E1693" s="232" t="s">
        <v>1</v>
      </c>
      <c r="F1693" s="233" t="s">
        <v>197</v>
      </c>
      <c r="G1693" s="230"/>
      <c r="H1693" s="232" t="s">
        <v>1</v>
      </c>
      <c r="I1693" s="234"/>
      <c r="J1693" s="230"/>
      <c r="K1693" s="230"/>
      <c r="L1693" s="235"/>
      <c r="M1693" s="236"/>
      <c r="N1693" s="237"/>
      <c r="O1693" s="237"/>
      <c r="P1693" s="237"/>
      <c r="Q1693" s="237"/>
      <c r="R1693" s="237"/>
      <c r="S1693" s="237"/>
      <c r="T1693" s="238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39" t="s">
        <v>149</v>
      </c>
      <c r="AU1693" s="239" t="s">
        <v>147</v>
      </c>
      <c r="AV1693" s="13" t="s">
        <v>81</v>
      </c>
      <c r="AW1693" s="13" t="s">
        <v>30</v>
      </c>
      <c r="AX1693" s="13" t="s">
        <v>73</v>
      </c>
      <c r="AY1693" s="239" t="s">
        <v>139</v>
      </c>
    </row>
    <row r="1694" s="14" customFormat="1">
      <c r="A1694" s="14"/>
      <c r="B1694" s="240"/>
      <c r="C1694" s="241"/>
      <c r="D1694" s="231" t="s">
        <v>149</v>
      </c>
      <c r="E1694" s="242" t="s">
        <v>1</v>
      </c>
      <c r="F1694" s="243" t="s">
        <v>226</v>
      </c>
      <c r="G1694" s="241"/>
      <c r="H1694" s="244">
        <v>45.816000000000002</v>
      </c>
      <c r="I1694" s="245"/>
      <c r="J1694" s="241"/>
      <c r="K1694" s="241"/>
      <c r="L1694" s="246"/>
      <c r="M1694" s="247"/>
      <c r="N1694" s="248"/>
      <c r="O1694" s="248"/>
      <c r="P1694" s="248"/>
      <c r="Q1694" s="248"/>
      <c r="R1694" s="248"/>
      <c r="S1694" s="248"/>
      <c r="T1694" s="24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0" t="s">
        <v>149</v>
      </c>
      <c r="AU1694" s="250" t="s">
        <v>147</v>
      </c>
      <c r="AV1694" s="14" t="s">
        <v>147</v>
      </c>
      <c r="AW1694" s="14" t="s">
        <v>30</v>
      </c>
      <c r="AX1694" s="14" t="s">
        <v>73</v>
      </c>
      <c r="AY1694" s="250" t="s">
        <v>139</v>
      </c>
    </row>
    <row r="1695" s="13" customFormat="1">
      <c r="A1695" s="13"/>
      <c r="B1695" s="229"/>
      <c r="C1695" s="230"/>
      <c r="D1695" s="231" t="s">
        <v>149</v>
      </c>
      <c r="E1695" s="232" t="s">
        <v>1</v>
      </c>
      <c r="F1695" s="233" t="s">
        <v>227</v>
      </c>
      <c r="G1695" s="230"/>
      <c r="H1695" s="232" t="s">
        <v>1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9" t="s">
        <v>149</v>
      </c>
      <c r="AU1695" s="239" t="s">
        <v>147</v>
      </c>
      <c r="AV1695" s="13" t="s">
        <v>81</v>
      </c>
      <c r="AW1695" s="13" t="s">
        <v>30</v>
      </c>
      <c r="AX1695" s="13" t="s">
        <v>73</v>
      </c>
      <c r="AY1695" s="239" t="s">
        <v>139</v>
      </c>
    </row>
    <row r="1696" s="13" customFormat="1">
      <c r="A1696" s="13"/>
      <c r="B1696" s="229"/>
      <c r="C1696" s="230"/>
      <c r="D1696" s="231" t="s">
        <v>149</v>
      </c>
      <c r="E1696" s="232" t="s">
        <v>1</v>
      </c>
      <c r="F1696" s="233" t="s">
        <v>228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149</v>
      </c>
      <c r="AU1696" s="239" t="s">
        <v>147</v>
      </c>
      <c r="AV1696" s="13" t="s">
        <v>81</v>
      </c>
      <c r="AW1696" s="13" t="s">
        <v>30</v>
      </c>
      <c r="AX1696" s="13" t="s">
        <v>73</v>
      </c>
      <c r="AY1696" s="239" t="s">
        <v>139</v>
      </c>
    </row>
    <row r="1697" s="14" customFormat="1">
      <c r="A1697" s="14"/>
      <c r="B1697" s="240"/>
      <c r="C1697" s="241"/>
      <c r="D1697" s="231" t="s">
        <v>149</v>
      </c>
      <c r="E1697" s="242" t="s">
        <v>1</v>
      </c>
      <c r="F1697" s="243" t="s">
        <v>229</v>
      </c>
      <c r="G1697" s="241"/>
      <c r="H1697" s="244">
        <v>-16.954999999999998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0" t="s">
        <v>149</v>
      </c>
      <c r="AU1697" s="250" t="s">
        <v>147</v>
      </c>
      <c r="AV1697" s="14" t="s">
        <v>147</v>
      </c>
      <c r="AW1697" s="14" t="s">
        <v>30</v>
      </c>
      <c r="AX1697" s="14" t="s">
        <v>73</v>
      </c>
      <c r="AY1697" s="250" t="s">
        <v>139</v>
      </c>
    </row>
    <row r="1698" s="13" customFormat="1">
      <c r="A1698" s="13"/>
      <c r="B1698" s="229"/>
      <c r="C1698" s="230"/>
      <c r="D1698" s="231" t="s">
        <v>149</v>
      </c>
      <c r="E1698" s="232" t="s">
        <v>1</v>
      </c>
      <c r="F1698" s="233" t="s">
        <v>230</v>
      </c>
      <c r="G1698" s="230"/>
      <c r="H1698" s="232" t="s">
        <v>1</v>
      </c>
      <c r="I1698" s="234"/>
      <c r="J1698" s="230"/>
      <c r="K1698" s="230"/>
      <c r="L1698" s="235"/>
      <c r="M1698" s="236"/>
      <c r="N1698" s="237"/>
      <c r="O1698" s="237"/>
      <c r="P1698" s="237"/>
      <c r="Q1698" s="237"/>
      <c r="R1698" s="237"/>
      <c r="S1698" s="237"/>
      <c r="T1698" s="238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39" t="s">
        <v>149</v>
      </c>
      <c r="AU1698" s="239" t="s">
        <v>147</v>
      </c>
      <c r="AV1698" s="13" t="s">
        <v>81</v>
      </c>
      <c r="AW1698" s="13" t="s">
        <v>30</v>
      </c>
      <c r="AX1698" s="13" t="s">
        <v>73</v>
      </c>
      <c r="AY1698" s="239" t="s">
        <v>139</v>
      </c>
    </row>
    <row r="1699" s="14" customFormat="1">
      <c r="A1699" s="14"/>
      <c r="B1699" s="240"/>
      <c r="C1699" s="241"/>
      <c r="D1699" s="231" t="s">
        <v>149</v>
      </c>
      <c r="E1699" s="242" t="s">
        <v>1</v>
      </c>
      <c r="F1699" s="243" t="s">
        <v>231</v>
      </c>
      <c r="G1699" s="241"/>
      <c r="H1699" s="244">
        <v>-5.7599999999999998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0" t="s">
        <v>149</v>
      </c>
      <c r="AU1699" s="250" t="s">
        <v>147</v>
      </c>
      <c r="AV1699" s="14" t="s">
        <v>147</v>
      </c>
      <c r="AW1699" s="14" t="s">
        <v>30</v>
      </c>
      <c r="AX1699" s="14" t="s">
        <v>73</v>
      </c>
      <c r="AY1699" s="250" t="s">
        <v>139</v>
      </c>
    </row>
    <row r="1700" s="15" customFormat="1">
      <c r="A1700" s="15"/>
      <c r="B1700" s="262"/>
      <c r="C1700" s="263"/>
      <c r="D1700" s="231" t="s">
        <v>149</v>
      </c>
      <c r="E1700" s="264" t="s">
        <v>1</v>
      </c>
      <c r="F1700" s="265" t="s">
        <v>170</v>
      </c>
      <c r="G1700" s="263"/>
      <c r="H1700" s="266">
        <v>217.78399999999999</v>
      </c>
      <c r="I1700" s="267"/>
      <c r="J1700" s="263"/>
      <c r="K1700" s="263"/>
      <c r="L1700" s="268"/>
      <c r="M1700" s="269"/>
      <c r="N1700" s="270"/>
      <c r="O1700" s="270"/>
      <c r="P1700" s="270"/>
      <c r="Q1700" s="270"/>
      <c r="R1700" s="270"/>
      <c r="S1700" s="270"/>
      <c r="T1700" s="271"/>
      <c r="U1700" s="15"/>
      <c r="V1700" s="15"/>
      <c r="W1700" s="15"/>
      <c r="X1700" s="15"/>
      <c r="Y1700" s="15"/>
      <c r="Z1700" s="15"/>
      <c r="AA1700" s="15"/>
      <c r="AB1700" s="15"/>
      <c r="AC1700" s="15"/>
      <c r="AD1700" s="15"/>
      <c r="AE1700" s="15"/>
      <c r="AT1700" s="272" t="s">
        <v>149</v>
      </c>
      <c r="AU1700" s="272" t="s">
        <v>147</v>
      </c>
      <c r="AV1700" s="15" t="s">
        <v>146</v>
      </c>
      <c r="AW1700" s="15" t="s">
        <v>30</v>
      </c>
      <c r="AX1700" s="15" t="s">
        <v>81</v>
      </c>
      <c r="AY1700" s="272" t="s">
        <v>139</v>
      </c>
    </row>
    <row r="1701" s="2" customFormat="1" ht="16.5" customHeight="1">
      <c r="A1701" s="38"/>
      <c r="B1701" s="39"/>
      <c r="C1701" s="215" t="s">
        <v>1981</v>
      </c>
      <c r="D1701" s="215" t="s">
        <v>142</v>
      </c>
      <c r="E1701" s="216" t="s">
        <v>1982</v>
      </c>
      <c r="F1701" s="217" t="s">
        <v>1983</v>
      </c>
      <c r="G1701" s="218" t="s">
        <v>166</v>
      </c>
      <c r="H1701" s="219">
        <v>217.78399999999999</v>
      </c>
      <c r="I1701" s="220"/>
      <c r="J1701" s="221">
        <f>ROUND(I1701*H1701,2)</f>
        <v>0</v>
      </c>
      <c r="K1701" s="222"/>
      <c r="L1701" s="44"/>
      <c r="M1701" s="223" t="s">
        <v>1</v>
      </c>
      <c r="N1701" s="224" t="s">
        <v>39</v>
      </c>
      <c r="O1701" s="91"/>
      <c r="P1701" s="225">
        <f>O1701*H1701</f>
        <v>0</v>
      </c>
      <c r="Q1701" s="225">
        <v>0.001</v>
      </c>
      <c r="R1701" s="225">
        <f>Q1701*H1701</f>
        <v>0.21778400000000001</v>
      </c>
      <c r="S1701" s="225">
        <v>0.00031</v>
      </c>
      <c r="T1701" s="226">
        <f>S1701*H1701</f>
        <v>0.067513039999999996</v>
      </c>
      <c r="U1701" s="38"/>
      <c r="V1701" s="38"/>
      <c r="W1701" s="38"/>
      <c r="X1701" s="38"/>
      <c r="Y1701" s="38"/>
      <c r="Z1701" s="38"/>
      <c r="AA1701" s="38"/>
      <c r="AB1701" s="38"/>
      <c r="AC1701" s="38"/>
      <c r="AD1701" s="38"/>
      <c r="AE1701" s="38"/>
      <c r="AR1701" s="227" t="s">
        <v>256</v>
      </c>
      <c r="AT1701" s="227" t="s">
        <v>142</v>
      </c>
      <c r="AU1701" s="227" t="s">
        <v>147</v>
      </c>
      <c r="AY1701" s="17" t="s">
        <v>139</v>
      </c>
      <c r="BE1701" s="228">
        <f>IF(N1701="základní",J1701,0)</f>
        <v>0</v>
      </c>
      <c r="BF1701" s="228">
        <f>IF(N1701="snížená",J1701,0)</f>
        <v>0</v>
      </c>
      <c r="BG1701" s="228">
        <f>IF(N1701="zákl. přenesená",J1701,0)</f>
        <v>0</v>
      </c>
      <c r="BH1701" s="228">
        <f>IF(N1701="sníž. přenesená",J1701,0)</f>
        <v>0</v>
      </c>
      <c r="BI1701" s="228">
        <f>IF(N1701="nulová",J1701,0)</f>
        <v>0</v>
      </c>
      <c r="BJ1701" s="17" t="s">
        <v>147</v>
      </c>
      <c r="BK1701" s="228">
        <f>ROUND(I1701*H1701,2)</f>
        <v>0</v>
      </c>
      <c r="BL1701" s="17" t="s">
        <v>256</v>
      </c>
      <c r="BM1701" s="227" t="s">
        <v>1984</v>
      </c>
    </row>
    <row r="1702" s="13" customFormat="1">
      <c r="A1702" s="13"/>
      <c r="B1702" s="229"/>
      <c r="C1702" s="230"/>
      <c r="D1702" s="231" t="s">
        <v>149</v>
      </c>
      <c r="E1702" s="232" t="s">
        <v>1</v>
      </c>
      <c r="F1702" s="233" t="s">
        <v>1975</v>
      </c>
      <c r="G1702" s="230"/>
      <c r="H1702" s="232" t="s">
        <v>1</v>
      </c>
      <c r="I1702" s="234"/>
      <c r="J1702" s="230"/>
      <c r="K1702" s="230"/>
      <c r="L1702" s="235"/>
      <c r="M1702" s="236"/>
      <c r="N1702" s="237"/>
      <c r="O1702" s="237"/>
      <c r="P1702" s="237"/>
      <c r="Q1702" s="237"/>
      <c r="R1702" s="237"/>
      <c r="S1702" s="237"/>
      <c r="T1702" s="23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39" t="s">
        <v>149</v>
      </c>
      <c r="AU1702" s="239" t="s">
        <v>147</v>
      </c>
      <c r="AV1702" s="13" t="s">
        <v>81</v>
      </c>
      <c r="AW1702" s="13" t="s">
        <v>30</v>
      </c>
      <c r="AX1702" s="13" t="s">
        <v>73</v>
      </c>
      <c r="AY1702" s="239" t="s">
        <v>139</v>
      </c>
    </row>
    <row r="1703" s="13" customFormat="1">
      <c r="A1703" s="13"/>
      <c r="B1703" s="229"/>
      <c r="C1703" s="230"/>
      <c r="D1703" s="231" t="s">
        <v>149</v>
      </c>
      <c r="E1703" s="232" t="s">
        <v>1</v>
      </c>
      <c r="F1703" s="233" t="s">
        <v>187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149</v>
      </c>
      <c r="AU1703" s="239" t="s">
        <v>147</v>
      </c>
      <c r="AV1703" s="13" t="s">
        <v>81</v>
      </c>
      <c r="AW1703" s="13" t="s">
        <v>30</v>
      </c>
      <c r="AX1703" s="13" t="s">
        <v>73</v>
      </c>
      <c r="AY1703" s="239" t="s">
        <v>139</v>
      </c>
    </row>
    <row r="1704" s="14" customFormat="1">
      <c r="A1704" s="14"/>
      <c r="B1704" s="240"/>
      <c r="C1704" s="241"/>
      <c r="D1704" s="231" t="s">
        <v>149</v>
      </c>
      <c r="E1704" s="242" t="s">
        <v>1</v>
      </c>
      <c r="F1704" s="243" t="s">
        <v>188</v>
      </c>
      <c r="G1704" s="241"/>
      <c r="H1704" s="244">
        <v>7.8360000000000003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149</v>
      </c>
      <c r="AU1704" s="250" t="s">
        <v>147</v>
      </c>
      <c r="AV1704" s="14" t="s">
        <v>147</v>
      </c>
      <c r="AW1704" s="14" t="s">
        <v>30</v>
      </c>
      <c r="AX1704" s="14" t="s">
        <v>73</v>
      </c>
      <c r="AY1704" s="250" t="s">
        <v>139</v>
      </c>
    </row>
    <row r="1705" s="13" customFormat="1">
      <c r="A1705" s="13"/>
      <c r="B1705" s="229"/>
      <c r="C1705" s="230"/>
      <c r="D1705" s="231" t="s">
        <v>149</v>
      </c>
      <c r="E1705" s="232" t="s">
        <v>1</v>
      </c>
      <c r="F1705" s="233" t="s">
        <v>189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149</v>
      </c>
      <c r="AU1705" s="239" t="s">
        <v>147</v>
      </c>
      <c r="AV1705" s="13" t="s">
        <v>81</v>
      </c>
      <c r="AW1705" s="13" t="s">
        <v>30</v>
      </c>
      <c r="AX1705" s="13" t="s">
        <v>73</v>
      </c>
      <c r="AY1705" s="239" t="s">
        <v>139</v>
      </c>
    </row>
    <row r="1706" s="14" customFormat="1">
      <c r="A1706" s="14"/>
      <c r="B1706" s="240"/>
      <c r="C1706" s="241"/>
      <c r="D1706" s="231" t="s">
        <v>149</v>
      </c>
      <c r="E1706" s="242" t="s">
        <v>1</v>
      </c>
      <c r="F1706" s="243" t="s">
        <v>190</v>
      </c>
      <c r="G1706" s="241"/>
      <c r="H1706" s="244">
        <v>1.228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149</v>
      </c>
      <c r="AU1706" s="250" t="s">
        <v>147</v>
      </c>
      <c r="AV1706" s="14" t="s">
        <v>147</v>
      </c>
      <c r="AW1706" s="14" t="s">
        <v>30</v>
      </c>
      <c r="AX1706" s="14" t="s">
        <v>73</v>
      </c>
      <c r="AY1706" s="250" t="s">
        <v>139</v>
      </c>
    </row>
    <row r="1707" s="13" customFormat="1">
      <c r="A1707" s="13"/>
      <c r="B1707" s="229"/>
      <c r="C1707" s="230"/>
      <c r="D1707" s="231" t="s">
        <v>149</v>
      </c>
      <c r="E1707" s="232" t="s">
        <v>1</v>
      </c>
      <c r="F1707" s="233" t="s">
        <v>191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149</v>
      </c>
      <c r="AU1707" s="239" t="s">
        <v>147</v>
      </c>
      <c r="AV1707" s="13" t="s">
        <v>81</v>
      </c>
      <c r="AW1707" s="13" t="s">
        <v>30</v>
      </c>
      <c r="AX1707" s="13" t="s">
        <v>73</v>
      </c>
      <c r="AY1707" s="239" t="s">
        <v>139</v>
      </c>
    </row>
    <row r="1708" s="14" customFormat="1">
      <c r="A1708" s="14"/>
      <c r="B1708" s="240"/>
      <c r="C1708" s="241"/>
      <c r="D1708" s="231" t="s">
        <v>149</v>
      </c>
      <c r="E1708" s="242" t="s">
        <v>1</v>
      </c>
      <c r="F1708" s="243" t="s">
        <v>192</v>
      </c>
      <c r="G1708" s="241"/>
      <c r="H1708" s="244">
        <v>3.1259999999999999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149</v>
      </c>
      <c r="AU1708" s="250" t="s">
        <v>147</v>
      </c>
      <c r="AV1708" s="14" t="s">
        <v>147</v>
      </c>
      <c r="AW1708" s="14" t="s">
        <v>30</v>
      </c>
      <c r="AX1708" s="14" t="s">
        <v>73</v>
      </c>
      <c r="AY1708" s="250" t="s">
        <v>139</v>
      </c>
    </row>
    <row r="1709" s="13" customFormat="1">
      <c r="A1709" s="13"/>
      <c r="B1709" s="229"/>
      <c r="C1709" s="230"/>
      <c r="D1709" s="231" t="s">
        <v>149</v>
      </c>
      <c r="E1709" s="232" t="s">
        <v>1</v>
      </c>
      <c r="F1709" s="233" t="s">
        <v>193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149</v>
      </c>
      <c r="AU1709" s="239" t="s">
        <v>147</v>
      </c>
      <c r="AV1709" s="13" t="s">
        <v>81</v>
      </c>
      <c r="AW1709" s="13" t="s">
        <v>30</v>
      </c>
      <c r="AX1709" s="13" t="s">
        <v>73</v>
      </c>
      <c r="AY1709" s="239" t="s">
        <v>139</v>
      </c>
    </row>
    <row r="1710" s="14" customFormat="1">
      <c r="A1710" s="14"/>
      <c r="B1710" s="240"/>
      <c r="C1710" s="241"/>
      <c r="D1710" s="231" t="s">
        <v>149</v>
      </c>
      <c r="E1710" s="242" t="s">
        <v>1</v>
      </c>
      <c r="F1710" s="243" t="s">
        <v>194</v>
      </c>
      <c r="G1710" s="241"/>
      <c r="H1710" s="244">
        <v>7.8449999999999998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149</v>
      </c>
      <c r="AU1710" s="250" t="s">
        <v>147</v>
      </c>
      <c r="AV1710" s="14" t="s">
        <v>147</v>
      </c>
      <c r="AW1710" s="14" t="s">
        <v>30</v>
      </c>
      <c r="AX1710" s="14" t="s">
        <v>73</v>
      </c>
      <c r="AY1710" s="250" t="s">
        <v>139</v>
      </c>
    </row>
    <row r="1711" s="13" customFormat="1">
      <c r="A1711" s="13"/>
      <c r="B1711" s="229"/>
      <c r="C1711" s="230"/>
      <c r="D1711" s="231" t="s">
        <v>149</v>
      </c>
      <c r="E1711" s="232" t="s">
        <v>1</v>
      </c>
      <c r="F1711" s="233" t="s">
        <v>195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149</v>
      </c>
      <c r="AU1711" s="239" t="s">
        <v>147</v>
      </c>
      <c r="AV1711" s="13" t="s">
        <v>81</v>
      </c>
      <c r="AW1711" s="13" t="s">
        <v>30</v>
      </c>
      <c r="AX1711" s="13" t="s">
        <v>73</v>
      </c>
      <c r="AY1711" s="239" t="s">
        <v>139</v>
      </c>
    </row>
    <row r="1712" s="14" customFormat="1">
      <c r="A1712" s="14"/>
      <c r="B1712" s="240"/>
      <c r="C1712" s="241"/>
      <c r="D1712" s="231" t="s">
        <v>149</v>
      </c>
      <c r="E1712" s="242" t="s">
        <v>1</v>
      </c>
      <c r="F1712" s="243" t="s">
        <v>196</v>
      </c>
      <c r="G1712" s="241"/>
      <c r="H1712" s="244">
        <v>17.946999999999999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149</v>
      </c>
      <c r="AU1712" s="250" t="s">
        <v>147</v>
      </c>
      <c r="AV1712" s="14" t="s">
        <v>147</v>
      </c>
      <c r="AW1712" s="14" t="s">
        <v>30</v>
      </c>
      <c r="AX1712" s="14" t="s">
        <v>73</v>
      </c>
      <c r="AY1712" s="250" t="s">
        <v>139</v>
      </c>
    </row>
    <row r="1713" s="13" customFormat="1">
      <c r="A1713" s="13"/>
      <c r="B1713" s="229"/>
      <c r="C1713" s="230"/>
      <c r="D1713" s="231" t="s">
        <v>149</v>
      </c>
      <c r="E1713" s="232" t="s">
        <v>1</v>
      </c>
      <c r="F1713" s="233" t="s">
        <v>197</v>
      </c>
      <c r="G1713" s="230"/>
      <c r="H1713" s="232" t="s">
        <v>1</v>
      </c>
      <c r="I1713" s="234"/>
      <c r="J1713" s="230"/>
      <c r="K1713" s="230"/>
      <c r="L1713" s="235"/>
      <c r="M1713" s="236"/>
      <c r="N1713" s="237"/>
      <c r="O1713" s="237"/>
      <c r="P1713" s="237"/>
      <c r="Q1713" s="237"/>
      <c r="R1713" s="237"/>
      <c r="S1713" s="237"/>
      <c r="T1713" s="238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39" t="s">
        <v>149</v>
      </c>
      <c r="AU1713" s="239" t="s">
        <v>147</v>
      </c>
      <c r="AV1713" s="13" t="s">
        <v>81</v>
      </c>
      <c r="AW1713" s="13" t="s">
        <v>30</v>
      </c>
      <c r="AX1713" s="13" t="s">
        <v>73</v>
      </c>
      <c r="AY1713" s="239" t="s">
        <v>139</v>
      </c>
    </row>
    <row r="1714" s="14" customFormat="1">
      <c r="A1714" s="14"/>
      <c r="B1714" s="240"/>
      <c r="C1714" s="241"/>
      <c r="D1714" s="231" t="s">
        <v>149</v>
      </c>
      <c r="E1714" s="242" t="s">
        <v>1</v>
      </c>
      <c r="F1714" s="243" t="s">
        <v>198</v>
      </c>
      <c r="G1714" s="241"/>
      <c r="H1714" s="244">
        <v>19.152999999999999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0" t="s">
        <v>149</v>
      </c>
      <c r="AU1714" s="250" t="s">
        <v>147</v>
      </c>
      <c r="AV1714" s="14" t="s">
        <v>147</v>
      </c>
      <c r="AW1714" s="14" t="s">
        <v>30</v>
      </c>
      <c r="AX1714" s="14" t="s">
        <v>73</v>
      </c>
      <c r="AY1714" s="250" t="s">
        <v>139</v>
      </c>
    </row>
    <row r="1715" s="13" customFormat="1">
      <c r="A1715" s="13"/>
      <c r="B1715" s="229"/>
      <c r="C1715" s="230"/>
      <c r="D1715" s="231" t="s">
        <v>149</v>
      </c>
      <c r="E1715" s="232" t="s">
        <v>1</v>
      </c>
      <c r="F1715" s="233" t="s">
        <v>1976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149</v>
      </c>
      <c r="AU1715" s="239" t="s">
        <v>147</v>
      </c>
      <c r="AV1715" s="13" t="s">
        <v>81</v>
      </c>
      <c r="AW1715" s="13" t="s">
        <v>30</v>
      </c>
      <c r="AX1715" s="13" t="s">
        <v>73</v>
      </c>
      <c r="AY1715" s="239" t="s">
        <v>139</v>
      </c>
    </row>
    <row r="1716" s="13" customFormat="1">
      <c r="A1716" s="13"/>
      <c r="B1716" s="229"/>
      <c r="C1716" s="230"/>
      <c r="D1716" s="231" t="s">
        <v>149</v>
      </c>
      <c r="E1716" s="232" t="s">
        <v>1</v>
      </c>
      <c r="F1716" s="233" t="s">
        <v>187</v>
      </c>
      <c r="G1716" s="230"/>
      <c r="H1716" s="232" t="s">
        <v>1</v>
      </c>
      <c r="I1716" s="234"/>
      <c r="J1716" s="230"/>
      <c r="K1716" s="230"/>
      <c r="L1716" s="235"/>
      <c r="M1716" s="236"/>
      <c r="N1716" s="237"/>
      <c r="O1716" s="237"/>
      <c r="P1716" s="237"/>
      <c r="Q1716" s="237"/>
      <c r="R1716" s="237"/>
      <c r="S1716" s="237"/>
      <c r="T1716" s="23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9" t="s">
        <v>149</v>
      </c>
      <c r="AU1716" s="239" t="s">
        <v>147</v>
      </c>
      <c r="AV1716" s="13" t="s">
        <v>81</v>
      </c>
      <c r="AW1716" s="13" t="s">
        <v>30</v>
      </c>
      <c r="AX1716" s="13" t="s">
        <v>73</v>
      </c>
      <c r="AY1716" s="239" t="s">
        <v>139</v>
      </c>
    </row>
    <row r="1717" s="14" customFormat="1">
      <c r="A1717" s="14"/>
      <c r="B1717" s="240"/>
      <c r="C1717" s="241"/>
      <c r="D1717" s="231" t="s">
        <v>149</v>
      </c>
      <c r="E1717" s="242" t="s">
        <v>1</v>
      </c>
      <c r="F1717" s="243" t="s">
        <v>221</v>
      </c>
      <c r="G1717" s="241"/>
      <c r="H1717" s="244">
        <v>28.326000000000001</v>
      </c>
      <c r="I1717" s="245"/>
      <c r="J1717" s="241"/>
      <c r="K1717" s="241"/>
      <c r="L1717" s="246"/>
      <c r="M1717" s="247"/>
      <c r="N1717" s="248"/>
      <c r="O1717" s="248"/>
      <c r="P1717" s="248"/>
      <c r="Q1717" s="248"/>
      <c r="R1717" s="248"/>
      <c r="S1717" s="248"/>
      <c r="T1717" s="24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0" t="s">
        <v>149</v>
      </c>
      <c r="AU1717" s="250" t="s">
        <v>147</v>
      </c>
      <c r="AV1717" s="14" t="s">
        <v>147</v>
      </c>
      <c r="AW1717" s="14" t="s">
        <v>30</v>
      </c>
      <c r="AX1717" s="14" t="s">
        <v>73</v>
      </c>
      <c r="AY1717" s="250" t="s">
        <v>139</v>
      </c>
    </row>
    <row r="1718" s="13" customFormat="1">
      <c r="A1718" s="13"/>
      <c r="B1718" s="229"/>
      <c r="C1718" s="230"/>
      <c r="D1718" s="231" t="s">
        <v>149</v>
      </c>
      <c r="E1718" s="232" t="s">
        <v>1</v>
      </c>
      <c r="F1718" s="233" t="s">
        <v>189</v>
      </c>
      <c r="G1718" s="230"/>
      <c r="H1718" s="232" t="s">
        <v>1</v>
      </c>
      <c r="I1718" s="234"/>
      <c r="J1718" s="230"/>
      <c r="K1718" s="230"/>
      <c r="L1718" s="235"/>
      <c r="M1718" s="236"/>
      <c r="N1718" s="237"/>
      <c r="O1718" s="237"/>
      <c r="P1718" s="237"/>
      <c r="Q1718" s="237"/>
      <c r="R1718" s="237"/>
      <c r="S1718" s="237"/>
      <c r="T1718" s="238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39" t="s">
        <v>149</v>
      </c>
      <c r="AU1718" s="239" t="s">
        <v>147</v>
      </c>
      <c r="AV1718" s="13" t="s">
        <v>81</v>
      </c>
      <c r="AW1718" s="13" t="s">
        <v>30</v>
      </c>
      <c r="AX1718" s="13" t="s">
        <v>73</v>
      </c>
      <c r="AY1718" s="239" t="s">
        <v>139</v>
      </c>
    </row>
    <row r="1719" s="14" customFormat="1">
      <c r="A1719" s="14"/>
      <c r="B1719" s="240"/>
      <c r="C1719" s="241"/>
      <c r="D1719" s="231" t="s">
        <v>149</v>
      </c>
      <c r="E1719" s="242" t="s">
        <v>1</v>
      </c>
      <c r="F1719" s="243" t="s">
        <v>222</v>
      </c>
      <c r="G1719" s="241"/>
      <c r="H1719" s="244">
        <v>12.492000000000001</v>
      </c>
      <c r="I1719" s="245"/>
      <c r="J1719" s="241"/>
      <c r="K1719" s="241"/>
      <c r="L1719" s="246"/>
      <c r="M1719" s="247"/>
      <c r="N1719" s="248"/>
      <c r="O1719" s="248"/>
      <c r="P1719" s="248"/>
      <c r="Q1719" s="248"/>
      <c r="R1719" s="248"/>
      <c r="S1719" s="248"/>
      <c r="T1719" s="249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0" t="s">
        <v>149</v>
      </c>
      <c r="AU1719" s="250" t="s">
        <v>147</v>
      </c>
      <c r="AV1719" s="14" t="s">
        <v>147</v>
      </c>
      <c r="AW1719" s="14" t="s">
        <v>30</v>
      </c>
      <c r="AX1719" s="14" t="s">
        <v>73</v>
      </c>
      <c r="AY1719" s="250" t="s">
        <v>139</v>
      </c>
    </row>
    <row r="1720" s="13" customFormat="1">
      <c r="A1720" s="13"/>
      <c r="B1720" s="229"/>
      <c r="C1720" s="230"/>
      <c r="D1720" s="231" t="s">
        <v>149</v>
      </c>
      <c r="E1720" s="232" t="s">
        <v>1</v>
      </c>
      <c r="F1720" s="233" t="s">
        <v>191</v>
      </c>
      <c r="G1720" s="230"/>
      <c r="H1720" s="232" t="s">
        <v>1</v>
      </c>
      <c r="I1720" s="234"/>
      <c r="J1720" s="230"/>
      <c r="K1720" s="230"/>
      <c r="L1720" s="235"/>
      <c r="M1720" s="236"/>
      <c r="N1720" s="237"/>
      <c r="O1720" s="237"/>
      <c r="P1720" s="237"/>
      <c r="Q1720" s="237"/>
      <c r="R1720" s="237"/>
      <c r="S1720" s="237"/>
      <c r="T1720" s="238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39" t="s">
        <v>149</v>
      </c>
      <c r="AU1720" s="239" t="s">
        <v>147</v>
      </c>
      <c r="AV1720" s="13" t="s">
        <v>81</v>
      </c>
      <c r="AW1720" s="13" t="s">
        <v>30</v>
      </c>
      <c r="AX1720" s="13" t="s">
        <v>73</v>
      </c>
      <c r="AY1720" s="239" t="s">
        <v>139</v>
      </c>
    </row>
    <row r="1721" s="14" customFormat="1">
      <c r="A1721" s="14"/>
      <c r="B1721" s="240"/>
      <c r="C1721" s="241"/>
      <c r="D1721" s="231" t="s">
        <v>149</v>
      </c>
      <c r="E1721" s="242" t="s">
        <v>1</v>
      </c>
      <c r="F1721" s="243" t="s">
        <v>223</v>
      </c>
      <c r="G1721" s="241"/>
      <c r="H1721" s="244">
        <v>22.003</v>
      </c>
      <c r="I1721" s="245"/>
      <c r="J1721" s="241"/>
      <c r="K1721" s="241"/>
      <c r="L1721" s="246"/>
      <c r="M1721" s="247"/>
      <c r="N1721" s="248"/>
      <c r="O1721" s="248"/>
      <c r="P1721" s="248"/>
      <c r="Q1721" s="248"/>
      <c r="R1721" s="248"/>
      <c r="S1721" s="248"/>
      <c r="T1721" s="249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0" t="s">
        <v>149</v>
      </c>
      <c r="AU1721" s="250" t="s">
        <v>147</v>
      </c>
      <c r="AV1721" s="14" t="s">
        <v>147</v>
      </c>
      <c r="AW1721" s="14" t="s">
        <v>30</v>
      </c>
      <c r="AX1721" s="14" t="s">
        <v>73</v>
      </c>
      <c r="AY1721" s="250" t="s">
        <v>139</v>
      </c>
    </row>
    <row r="1722" s="13" customFormat="1">
      <c r="A1722" s="13"/>
      <c r="B1722" s="229"/>
      <c r="C1722" s="230"/>
      <c r="D1722" s="231" t="s">
        <v>149</v>
      </c>
      <c r="E1722" s="232" t="s">
        <v>1</v>
      </c>
      <c r="F1722" s="233" t="s">
        <v>193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149</v>
      </c>
      <c r="AU1722" s="239" t="s">
        <v>147</v>
      </c>
      <c r="AV1722" s="13" t="s">
        <v>81</v>
      </c>
      <c r="AW1722" s="13" t="s">
        <v>30</v>
      </c>
      <c r="AX1722" s="13" t="s">
        <v>73</v>
      </c>
      <c r="AY1722" s="239" t="s">
        <v>139</v>
      </c>
    </row>
    <row r="1723" s="14" customFormat="1">
      <c r="A1723" s="14"/>
      <c r="B1723" s="240"/>
      <c r="C1723" s="241"/>
      <c r="D1723" s="231" t="s">
        <v>149</v>
      </c>
      <c r="E1723" s="242" t="s">
        <v>1</v>
      </c>
      <c r="F1723" s="243" t="s">
        <v>224</v>
      </c>
      <c r="G1723" s="241"/>
      <c r="H1723" s="244">
        <v>32.311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149</v>
      </c>
      <c r="AU1723" s="250" t="s">
        <v>147</v>
      </c>
      <c r="AV1723" s="14" t="s">
        <v>147</v>
      </c>
      <c r="AW1723" s="14" t="s">
        <v>30</v>
      </c>
      <c r="AX1723" s="14" t="s">
        <v>73</v>
      </c>
      <c r="AY1723" s="250" t="s">
        <v>139</v>
      </c>
    </row>
    <row r="1724" s="13" customFormat="1">
      <c r="A1724" s="13"/>
      <c r="B1724" s="229"/>
      <c r="C1724" s="230"/>
      <c r="D1724" s="231" t="s">
        <v>149</v>
      </c>
      <c r="E1724" s="232" t="s">
        <v>1</v>
      </c>
      <c r="F1724" s="233" t="s">
        <v>195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149</v>
      </c>
      <c r="AU1724" s="239" t="s">
        <v>147</v>
      </c>
      <c r="AV1724" s="13" t="s">
        <v>81</v>
      </c>
      <c r="AW1724" s="13" t="s">
        <v>30</v>
      </c>
      <c r="AX1724" s="13" t="s">
        <v>73</v>
      </c>
      <c r="AY1724" s="239" t="s">
        <v>139</v>
      </c>
    </row>
    <row r="1725" s="14" customFormat="1">
      <c r="A1725" s="14"/>
      <c r="B1725" s="240"/>
      <c r="C1725" s="241"/>
      <c r="D1725" s="231" t="s">
        <v>149</v>
      </c>
      <c r="E1725" s="242" t="s">
        <v>1</v>
      </c>
      <c r="F1725" s="243" t="s">
        <v>225</v>
      </c>
      <c r="G1725" s="241"/>
      <c r="H1725" s="244">
        <v>42.415999999999997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149</v>
      </c>
      <c r="AU1725" s="250" t="s">
        <v>147</v>
      </c>
      <c r="AV1725" s="14" t="s">
        <v>147</v>
      </c>
      <c r="AW1725" s="14" t="s">
        <v>30</v>
      </c>
      <c r="AX1725" s="14" t="s">
        <v>73</v>
      </c>
      <c r="AY1725" s="250" t="s">
        <v>139</v>
      </c>
    </row>
    <row r="1726" s="13" customFormat="1">
      <c r="A1726" s="13"/>
      <c r="B1726" s="229"/>
      <c r="C1726" s="230"/>
      <c r="D1726" s="231" t="s">
        <v>149</v>
      </c>
      <c r="E1726" s="232" t="s">
        <v>1</v>
      </c>
      <c r="F1726" s="233" t="s">
        <v>197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149</v>
      </c>
      <c r="AU1726" s="239" t="s">
        <v>147</v>
      </c>
      <c r="AV1726" s="13" t="s">
        <v>81</v>
      </c>
      <c r="AW1726" s="13" t="s">
        <v>30</v>
      </c>
      <c r="AX1726" s="13" t="s">
        <v>73</v>
      </c>
      <c r="AY1726" s="239" t="s">
        <v>139</v>
      </c>
    </row>
    <row r="1727" s="14" customFormat="1">
      <c r="A1727" s="14"/>
      <c r="B1727" s="240"/>
      <c r="C1727" s="241"/>
      <c r="D1727" s="231" t="s">
        <v>149</v>
      </c>
      <c r="E1727" s="242" t="s">
        <v>1</v>
      </c>
      <c r="F1727" s="243" t="s">
        <v>226</v>
      </c>
      <c r="G1727" s="241"/>
      <c r="H1727" s="244">
        <v>45.816000000000002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149</v>
      </c>
      <c r="AU1727" s="250" t="s">
        <v>147</v>
      </c>
      <c r="AV1727" s="14" t="s">
        <v>147</v>
      </c>
      <c r="AW1727" s="14" t="s">
        <v>30</v>
      </c>
      <c r="AX1727" s="14" t="s">
        <v>73</v>
      </c>
      <c r="AY1727" s="250" t="s">
        <v>139</v>
      </c>
    </row>
    <row r="1728" s="13" customFormat="1">
      <c r="A1728" s="13"/>
      <c r="B1728" s="229"/>
      <c r="C1728" s="230"/>
      <c r="D1728" s="231" t="s">
        <v>149</v>
      </c>
      <c r="E1728" s="232" t="s">
        <v>1</v>
      </c>
      <c r="F1728" s="233" t="s">
        <v>227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149</v>
      </c>
      <c r="AU1728" s="239" t="s">
        <v>147</v>
      </c>
      <c r="AV1728" s="13" t="s">
        <v>81</v>
      </c>
      <c r="AW1728" s="13" t="s">
        <v>30</v>
      </c>
      <c r="AX1728" s="13" t="s">
        <v>73</v>
      </c>
      <c r="AY1728" s="239" t="s">
        <v>139</v>
      </c>
    </row>
    <row r="1729" s="13" customFormat="1">
      <c r="A1729" s="13"/>
      <c r="B1729" s="229"/>
      <c r="C1729" s="230"/>
      <c r="D1729" s="231" t="s">
        <v>149</v>
      </c>
      <c r="E1729" s="232" t="s">
        <v>1</v>
      </c>
      <c r="F1729" s="233" t="s">
        <v>228</v>
      </c>
      <c r="G1729" s="230"/>
      <c r="H1729" s="232" t="s">
        <v>1</v>
      </c>
      <c r="I1729" s="234"/>
      <c r="J1729" s="230"/>
      <c r="K1729" s="230"/>
      <c r="L1729" s="235"/>
      <c r="M1729" s="236"/>
      <c r="N1729" s="237"/>
      <c r="O1729" s="237"/>
      <c r="P1729" s="237"/>
      <c r="Q1729" s="237"/>
      <c r="R1729" s="237"/>
      <c r="S1729" s="237"/>
      <c r="T1729" s="23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39" t="s">
        <v>149</v>
      </c>
      <c r="AU1729" s="239" t="s">
        <v>147</v>
      </c>
      <c r="AV1729" s="13" t="s">
        <v>81</v>
      </c>
      <c r="AW1729" s="13" t="s">
        <v>30</v>
      </c>
      <c r="AX1729" s="13" t="s">
        <v>73</v>
      </c>
      <c r="AY1729" s="239" t="s">
        <v>139</v>
      </c>
    </row>
    <row r="1730" s="14" customFormat="1">
      <c r="A1730" s="14"/>
      <c r="B1730" s="240"/>
      <c r="C1730" s="241"/>
      <c r="D1730" s="231" t="s">
        <v>149</v>
      </c>
      <c r="E1730" s="242" t="s">
        <v>1</v>
      </c>
      <c r="F1730" s="243" t="s">
        <v>229</v>
      </c>
      <c r="G1730" s="241"/>
      <c r="H1730" s="244">
        <v>-16.954999999999998</v>
      </c>
      <c r="I1730" s="245"/>
      <c r="J1730" s="241"/>
      <c r="K1730" s="241"/>
      <c r="L1730" s="246"/>
      <c r="M1730" s="247"/>
      <c r="N1730" s="248"/>
      <c r="O1730" s="248"/>
      <c r="P1730" s="248"/>
      <c r="Q1730" s="248"/>
      <c r="R1730" s="248"/>
      <c r="S1730" s="248"/>
      <c r="T1730" s="249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0" t="s">
        <v>149</v>
      </c>
      <c r="AU1730" s="250" t="s">
        <v>147</v>
      </c>
      <c r="AV1730" s="14" t="s">
        <v>147</v>
      </c>
      <c r="AW1730" s="14" t="s">
        <v>30</v>
      </c>
      <c r="AX1730" s="14" t="s">
        <v>73</v>
      </c>
      <c r="AY1730" s="250" t="s">
        <v>139</v>
      </c>
    </row>
    <row r="1731" s="13" customFormat="1">
      <c r="A1731" s="13"/>
      <c r="B1731" s="229"/>
      <c r="C1731" s="230"/>
      <c r="D1731" s="231" t="s">
        <v>149</v>
      </c>
      <c r="E1731" s="232" t="s">
        <v>1</v>
      </c>
      <c r="F1731" s="233" t="s">
        <v>230</v>
      </c>
      <c r="G1731" s="230"/>
      <c r="H1731" s="232" t="s">
        <v>1</v>
      </c>
      <c r="I1731" s="234"/>
      <c r="J1731" s="230"/>
      <c r="K1731" s="230"/>
      <c r="L1731" s="235"/>
      <c r="M1731" s="236"/>
      <c r="N1731" s="237"/>
      <c r="O1731" s="237"/>
      <c r="P1731" s="237"/>
      <c r="Q1731" s="237"/>
      <c r="R1731" s="237"/>
      <c r="S1731" s="237"/>
      <c r="T1731" s="238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39" t="s">
        <v>149</v>
      </c>
      <c r="AU1731" s="239" t="s">
        <v>147</v>
      </c>
      <c r="AV1731" s="13" t="s">
        <v>81</v>
      </c>
      <c r="AW1731" s="13" t="s">
        <v>30</v>
      </c>
      <c r="AX1731" s="13" t="s">
        <v>73</v>
      </c>
      <c r="AY1731" s="239" t="s">
        <v>139</v>
      </c>
    </row>
    <row r="1732" s="14" customFormat="1">
      <c r="A1732" s="14"/>
      <c r="B1732" s="240"/>
      <c r="C1732" s="241"/>
      <c r="D1732" s="231" t="s">
        <v>149</v>
      </c>
      <c r="E1732" s="242" t="s">
        <v>1</v>
      </c>
      <c r="F1732" s="243" t="s">
        <v>231</v>
      </c>
      <c r="G1732" s="241"/>
      <c r="H1732" s="244">
        <v>-5.7599999999999998</v>
      </c>
      <c r="I1732" s="245"/>
      <c r="J1732" s="241"/>
      <c r="K1732" s="241"/>
      <c r="L1732" s="246"/>
      <c r="M1732" s="247"/>
      <c r="N1732" s="248"/>
      <c r="O1732" s="248"/>
      <c r="P1732" s="248"/>
      <c r="Q1732" s="248"/>
      <c r="R1732" s="248"/>
      <c r="S1732" s="248"/>
      <c r="T1732" s="249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0" t="s">
        <v>149</v>
      </c>
      <c r="AU1732" s="250" t="s">
        <v>147</v>
      </c>
      <c r="AV1732" s="14" t="s">
        <v>147</v>
      </c>
      <c r="AW1732" s="14" t="s">
        <v>30</v>
      </c>
      <c r="AX1732" s="14" t="s">
        <v>73</v>
      </c>
      <c r="AY1732" s="250" t="s">
        <v>139</v>
      </c>
    </row>
    <row r="1733" s="15" customFormat="1">
      <c r="A1733" s="15"/>
      <c r="B1733" s="262"/>
      <c r="C1733" s="263"/>
      <c r="D1733" s="231" t="s">
        <v>149</v>
      </c>
      <c r="E1733" s="264" t="s">
        <v>1</v>
      </c>
      <c r="F1733" s="265" t="s">
        <v>170</v>
      </c>
      <c r="G1733" s="263"/>
      <c r="H1733" s="266">
        <v>217.78399999999999</v>
      </c>
      <c r="I1733" s="267"/>
      <c r="J1733" s="263"/>
      <c r="K1733" s="263"/>
      <c r="L1733" s="268"/>
      <c r="M1733" s="269"/>
      <c r="N1733" s="270"/>
      <c r="O1733" s="270"/>
      <c r="P1733" s="270"/>
      <c r="Q1733" s="270"/>
      <c r="R1733" s="270"/>
      <c r="S1733" s="270"/>
      <c r="T1733" s="271"/>
      <c r="U1733" s="15"/>
      <c r="V1733" s="15"/>
      <c r="W1733" s="15"/>
      <c r="X1733" s="15"/>
      <c r="Y1733" s="15"/>
      <c r="Z1733" s="15"/>
      <c r="AA1733" s="15"/>
      <c r="AB1733" s="15"/>
      <c r="AC1733" s="15"/>
      <c r="AD1733" s="15"/>
      <c r="AE1733" s="15"/>
      <c r="AT1733" s="272" t="s">
        <v>149</v>
      </c>
      <c r="AU1733" s="272" t="s">
        <v>147</v>
      </c>
      <c r="AV1733" s="15" t="s">
        <v>146</v>
      </c>
      <c r="AW1733" s="15" t="s">
        <v>30</v>
      </c>
      <c r="AX1733" s="15" t="s">
        <v>81</v>
      </c>
      <c r="AY1733" s="272" t="s">
        <v>139</v>
      </c>
    </row>
    <row r="1734" s="2" customFormat="1" ht="24.15" customHeight="1">
      <c r="A1734" s="38"/>
      <c r="B1734" s="39"/>
      <c r="C1734" s="215" t="s">
        <v>1985</v>
      </c>
      <c r="D1734" s="215" t="s">
        <v>142</v>
      </c>
      <c r="E1734" s="216" t="s">
        <v>1986</v>
      </c>
      <c r="F1734" s="217" t="s">
        <v>1987</v>
      </c>
      <c r="G1734" s="218" t="s">
        <v>166</v>
      </c>
      <c r="H1734" s="219">
        <v>217.78399999999999</v>
      </c>
      <c r="I1734" s="220"/>
      <c r="J1734" s="221">
        <f>ROUND(I1734*H1734,2)</f>
        <v>0</v>
      </c>
      <c r="K1734" s="222"/>
      <c r="L1734" s="44"/>
      <c r="M1734" s="223" t="s">
        <v>1</v>
      </c>
      <c r="N1734" s="224" t="s">
        <v>39</v>
      </c>
      <c r="O1734" s="91"/>
      <c r="P1734" s="225">
        <f>O1734*H1734</f>
        <v>0</v>
      </c>
      <c r="Q1734" s="225">
        <v>0</v>
      </c>
      <c r="R1734" s="225">
        <f>Q1734*H1734</f>
        <v>0</v>
      </c>
      <c r="S1734" s="225">
        <v>0</v>
      </c>
      <c r="T1734" s="226">
        <f>S1734*H1734</f>
        <v>0</v>
      </c>
      <c r="U1734" s="38"/>
      <c r="V1734" s="38"/>
      <c r="W1734" s="38"/>
      <c r="X1734" s="38"/>
      <c r="Y1734" s="38"/>
      <c r="Z1734" s="38"/>
      <c r="AA1734" s="38"/>
      <c r="AB1734" s="38"/>
      <c r="AC1734" s="38"/>
      <c r="AD1734" s="38"/>
      <c r="AE1734" s="38"/>
      <c r="AR1734" s="227" t="s">
        <v>256</v>
      </c>
      <c r="AT1734" s="227" t="s">
        <v>142</v>
      </c>
      <c r="AU1734" s="227" t="s">
        <v>147</v>
      </c>
      <c r="AY1734" s="17" t="s">
        <v>139</v>
      </c>
      <c r="BE1734" s="228">
        <f>IF(N1734="základní",J1734,0)</f>
        <v>0</v>
      </c>
      <c r="BF1734" s="228">
        <f>IF(N1734="snížená",J1734,0)</f>
        <v>0</v>
      </c>
      <c r="BG1734" s="228">
        <f>IF(N1734="zákl. přenesená",J1734,0)</f>
        <v>0</v>
      </c>
      <c r="BH1734" s="228">
        <f>IF(N1734="sníž. přenesená",J1734,0)</f>
        <v>0</v>
      </c>
      <c r="BI1734" s="228">
        <f>IF(N1734="nulová",J1734,0)</f>
        <v>0</v>
      </c>
      <c r="BJ1734" s="17" t="s">
        <v>147</v>
      </c>
      <c r="BK1734" s="228">
        <f>ROUND(I1734*H1734,2)</f>
        <v>0</v>
      </c>
      <c r="BL1734" s="17" t="s">
        <v>256</v>
      </c>
      <c r="BM1734" s="227" t="s">
        <v>1988</v>
      </c>
    </row>
    <row r="1735" s="13" customFormat="1">
      <c r="A1735" s="13"/>
      <c r="B1735" s="229"/>
      <c r="C1735" s="230"/>
      <c r="D1735" s="231" t="s">
        <v>149</v>
      </c>
      <c r="E1735" s="232" t="s">
        <v>1</v>
      </c>
      <c r="F1735" s="233" t="s">
        <v>1975</v>
      </c>
      <c r="G1735" s="230"/>
      <c r="H1735" s="232" t="s">
        <v>1</v>
      </c>
      <c r="I1735" s="234"/>
      <c r="J1735" s="230"/>
      <c r="K1735" s="230"/>
      <c r="L1735" s="235"/>
      <c r="M1735" s="236"/>
      <c r="N1735" s="237"/>
      <c r="O1735" s="237"/>
      <c r="P1735" s="237"/>
      <c r="Q1735" s="237"/>
      <c r="R1735" s="237"/>
      <c r="S1735" s="237"/>
      <c r="T1735" s="238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39" t="s">
        <v>149</v>
      </c>
      <c r="AU1735" s="239" t="s">
        <v>147</v>
      </c>
      <c r="AV1735" s="13" t="s">
        <v>81</v>
      </c>
      <c r="AW1735" s="13" t="s">
        <v>30</v>
      </c>
      <c r="AX1735" s="13" t="s">
        <v>73</v>
      </c>
      <c r="AY1735" s="239" t="s">
        <v>139</v>
      </c>
    </row>
    <row r="1736" s="13" customFormat="1">
      <c r="A1736" s="13"/>
      <c r="B1736" s="229"/>
      <c r="C1736" s="230"/>
      <c r="D1736" s="231" t="s">
        <v>149</v>
      </c>
      <c r="E1736" s="232" t="s">
        <v>1</v>
      </c>
      <c r="F1736" s="233" t="s">
        <v>187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149</v>
      </c>
      <c r="AU1736" s="239" t="s">
        <v>147</v>
      </c>
      <c r="AV1736" s="13" t="s">
        <v>81</v>
      </c>
      <c r="AW1736" s="13" t="s">
        <v>30</v>
      </c>
      <c r="AX1736" s="13" t="s">
        <v>73</v>
      </c>
      <c r="AY1736" s="239" t="s">
        <v>139</v>
      </c>
    </row>
    <row r="1737" s="14" customFormat="1">
      <c r="A1737" s="14"/>
      <c r="B1737" s="240"/>
      <c r="C1737" s="241"/>
      <c r="D1737" s="231" t="s">
        <v>149</v>
      </c>
      <c r="E1737" s="242" t="s">
        <v>1</v>
      </c>
      <c r="F1737" s="243" t="s">
        <v>188</v>
      </c>
      <c r="G1737" s="241"/>
      <c r="H1737" s="244">
        <v>7.8360000000000003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149</v>
      </c>
      <c r="AU1737" s="250" t="s">
        <v>147</v>
      </c>
      <c r="AV1737" s="14" t="s">
        <v>147</v>
      </c>
      <c r="AW1737" s="14" t="s">
        <v>30</v>
      </c>
      <c r="AX1737" s="14" t="s">
        <v>73</v>
      </c>
      <c r="AY1737" s="250" t="s">
        <v>139</v>
      </c>
    </row>
    <row r="1738" s="13" customFormat="1">
      <c r="A1738" s="13"/>
      <c r="B1738" s="229"/>
      <c r="C1738" s="230"/>
      <c r="D1738" s="231" t="s">
        <v>149</v>
      </c>
      <c r="E1738" s="232" t="s">
        <v>1</v>
      </c>
      <c r="F1738" s="233" t="s">
        <v>189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149</v>
      </c>
      <c r="AU1738" s="239" t="s">
        <v>147</v>
      </c>
      <c r="AV1738" s="13" t="s">
        <v>81</v>
      </c>
      <c r="AW1738" s="13" t="s">
        <v>30</v>
      </c>
      <c r="AX1738" s="13" t="s">
        <v>73</v>
      </c>
      <c r="AY1738" s="239" t="s">
        <v>139</v>
      </c>
    </row>
    <row r="1739" s="14" customFormat="1">
      <c r="A1739" s="14"/>
      <c r="B1739" s="240"/>
      <c r="C1739" s="241"/>
      <c r="D1739" s="231" t="s">
        <v>149</v>
      </c>
      <c r="E1739" s="242" t="s">
        <v>1</v>
      </c>
      <c r="F1739" s="243" t="s">
        <v>190</v>
      </c>
      <c r="G1739" s="241"/>
      <c r="H1739" s="244">
        <v>1.228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149</v>
      </c>
      <c r="AU1739" s="250" t="s">
        <v>147</v>
      </c>
      <c r="AV1739" s="14" t="s">
        <v>147</v>
      </c>
      <c r="AW1739" s="14" t="s">
        <v>30</v>
      </c>
      <c r="AX1739" s="14" t="s">
        <v>73</v>
      </c>
      <c r="AY1739" s="250" t="s">
        <v>139</v>
      </c>
    </row>
    <row r="1740" s="13" customFormat="1">
      <c r="A1740" s="13"/>
      <c r="B1740" s="229"/>
      <c r="C1740" s="230"/>
      <c r="D1740" s="231" t="s">
        <v>149</v>
      </c>
      <c r="E1740" s="232" t="s">
        <v>1</v>
      </c>
      <c r="F1740" s="233" t="s">
        <v>191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149</v>
      </c>
      <c r="AU1740" s="239" t="s">
        <v>147</v>
      </c>
      <c r="AV1740" s="13" t="s">
        <v>81</v>
      </c>
      <c r="AW1740" s="13" t="s">
        <v>30</v>
      </c>
      <c r="AX1740" s="13" t="s">
        <v>73</v>
      </c>
      <c r="AY1740" s="239" t="s">
        <v>139</v>
      </c>
    </row>
    <row r="1741" s="14" customFormat="1">
      <c r="A1741" s="14"/>
      <c r="B1741" s="240"/>
      <c r="C1741" s="241"/>
      <c r="D1741" s="231" t="s">
        <v>149</v>
      </c>
      <c r="E1741" s="242" t="s">
        <v>1</v>
      </c>
      <c r="F1741" s="243" t="s">
        <v>192</v>
      </c>
      <c r="G1741" s="241"/>
      <c r="H1741" s="244">
        <v>3.1259999999999999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149</v>
      </c>
      <c r="AU1741" s="250" t="s">
        <v>147</v>
      </c>
      <c r="AV1741" s="14" t="s">
        <v>147</v>
      </c>
      <c r="AW1741" s="14" t="s">
        <v>30</v>
      </c>
      <c r="AX1741" s="14" t="s">
        <v>73</v>
      </c>
      <c r="AY1741" s="250" t="s">
        <v>139</v>
      </c>
    </row>
    <row r="1742" s="13" customFormat="1">
      <c r="A1742" s="13"/>
      <c r="B1742" s="229"/>
      <c r="C1742" s="230"/>
      <c r="D1742" s="231" t="s">
        <v>149</v>
      </c>
      <c r="E1742" s="232" t="s">
        <v>1</v>
      </c>
      <c r="F1742" s="233" t="s">
        <v>193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149</v>
      </c>
      <c r="AU1742" s="239" t="s">
        <v>147</v>
      </c>
      <c r="AV1742" s="13" t="s">
        <v>81</v>
      </c>
      <c r="AW1742" s="13" t="s">
        <v>30</v>
      </c>
      <c r="AX1742" s="13" t="s">
        <v>73</v>
      </c>
      <c r="AY1742" s="239" t="s">
        <v>139</v>
      </c>
    </row>
    <row r="1743" s="14" customFormat="1">
      <c r="A1743" s="14"/>
      <c r="B1743" s="240"/>
      <c r="C1743" s="241"/>
      <c r="D1743" s="231" t="s">
        <v>149</v>
      </c>
      <c r="E1743" s="242" t="s">
        <v>1</v>
      </c>
      <c r="F1743" s="243" t="s">
        <v>194</v>
      </c>
      <c r="G1743" s="241"/>
      <c r="H1743" s="244">
        <v>7.8449999999999998</v>
      </c>
      <c r="I1743" s="245"/>
      <c r="J1743" s="241"/>
      <c r="K1743" s="241"/>
      <c r="L1743" s="246"/>
      <c r="M1743" s="247"/>
      <c r="N1743" s="248"/>
      <c r="O1743" s="248"/>
      <c r="P1743" s="248"/>
      <c r="Q1743" s="248"/>
      <c r="R1743" s="248"/>
      <c r="S1743" s="248"/>
      <c r="T1743" s="24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0" t="s">
        <v>149</v>
      </c>
      <c r="AU1743" s="250" t="s">
        <v>147</v>
      </c>
      <c r="AV1743" s="14" t="s">
        <v>147</v>
      </c>
      <c r="AW1743" s="14" t="s">
        <v>30</v>
      </c>
      <c r="AX1743" s="14" t="s">
        <v>73</v>
      </c>
      <c r="AY1743" s="250" t="s">
        <v>139</v>
      </c>
    </row>
    <row r="1744" s="13" customFormat="1">
      <c r="A1744" s="13"/>
      <c r="B1744" s="229"/>
      <c r="C1744" s="230"/>
      <c r="D1744" s="231" t="s">
        <v>149</v>
      </c>
      <c r="E1744" s="232" t="s">
        <v>1</v>
      </c>
      <c r="F1744" s="233" t="s">
        <v>195</v>
      </c>
      <c r="G1744" s="230"/>
      <c r="H1744" s="232" t="s">
        <v>1</v>
      </c>
      <c r="I1744" s="234"/>
      <c r="J1744" s="230"/>
      <c r="K1744" s="230"/>
      <c r="L1744" s="235"/>
      <c r="M1744" s="236"/>
      <c r="N1744" s="237"/>
      <c r="O1744" s="237"/>
      <c r="P1744" s="237"/>
      <c r="Q1744" s="237"/>
      <c r="R1744" s="237"/>
      <c r="S1744" s="237"/>
      <c r="T1744" s="23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9" t="s">
        <v>149</v>
      </c>
      <c r="AU1744" s="239" t="s">
        <v>147</v>
      </c>
      <c r="AV1744" s="13" t="s">
        <v>81</v>
      </c>
      <c r="AW1744" s="13" t="s">
        <v>30</v>
      </c>
      <c r="AX1744" s="13" t="s">
        <v>73</v>
      </c>
      <c r="AY1744" s="239" t="s">
        <v>139</v>
      </c>
    </row>
    <row r="1745" s="14" customFormat="1">
      <c r="A1745" s="14"/>
      <c r="B1745" s="240"/>
      <c r="C1745" s="241"/>
      <c r="D1745" s="231" t="s">
        <v>149</v>
      </c>
      <c r="E1745" s="242" t="s">
        <v>1</v>
      </c>
      <c r="F1745" s="243" t="s">
        <v>196</v>
      </c>
      <c r="G1745" s="241"/>
      <c r="H1745" s="244">
        <v>17.946999999999999</v>
      </c>
      <c r="I1745" s="245"/>
      <c r="J1745" s="241"/>
      <c r="K1745" s="241"/>
      <c r="L1745" s="246"/>
      <c r="M1745" s="247"/>
      <c r="N1745" s="248"/>
      <c r="O1745" s="248"/>
      <c r="P1745" s="248"/>
      <c r="Q1745" s="248"/>
      <c r="R1745" s="248"/>
      <c r="S1745" s="248"/>
      <c r="T1745" s="24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0" t="s">
        <v>149</v>
      </c>
      <c r="AU1745" s="250" t="s">
        <v>147</v>
      </c>
      <c r="AV1745" s="14" t="s">
        <v>147</v>
      </c>
      <c r="AW1745" s="14" t="s">
        <v>30</v>
      </c>
      <c r="AX1745" s="14" t="s">
        <v>73</v>
      </c>
      <c r="AY1745" s="250" t="s">
        <v>139</v>
      </c>
    </row>
    <row r="1746" s="13" customFormat="1">
      <c r="A1746" s="13"/>
      <c r="B1746" s="229"/>
      <c r="C1746" s="230"/>
      <c r="D1746" s="231" t="s">
        <v>149</v>
      </c>
      <c r="E1746" s="232" t="s">
        <v>1</v>
      </c>
      <c r="F1746" s="233" t="s">
        <v>197</v>
      </c>
      <c r="G1746" s="230"/>
      <c r="H1746" s="232" t="s">
        <v>1</v>
      </c>
      <c r="I1746" s="234"/>
      <c r="J1746" s="230"/>
      <c r="K1746" s="230"/>
      <c r="L1746" s="235"/>
      <c r="M1746" s="236"/>
      <c r="N1746" s="237"/>
      <c r="O1746" s="237"/>
      <c r="P1746" s="237"/>
      <c r="Q1746" s="237"/>
      <c r="R1746" s="237"/>
      <c r="S1746" s="237"/>
      <c r="T1746" s="238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39" t="s">
        <v>149</v>
      </c>
      <c r="AU1746" s="239" t="s">
        <v>147</v>
      </c>
      <c r="AV1746" s="13" t="s">
        <v>81</v>
      </c>
      <c r="AW1746" s="13" t="s">
        <v>30</v>
      </c>
      <c r="AX1746" s="13" t="s">
        <v>73</v>
      </c>
      <c r="AY1746" s="239" t="s">
        <v>139</v>
      </c>
    </row>
    <row r="1747" s="14" customFormat="1">
      <c r="A1747" s="14"/>
      <c r="B1747" s="240"/>
      <c r="C1747" s="241"/>
      <c r="D1747" s="231" t="s">
        <v>149</v>
      </c>
      <c r="E1747" s="242" t="s">
        <v>1</v>
      </c>
      <c r="F1747" s="243" t="s">
        <v>198</v>
      </c>
      <c r="G1747" s="241"/>
      <c r="H1747" s="244">
        <v>19.152999999999999</v>
      </c>
      <c r="I1747" s="245"/>
      <c r="J1747" s="241"/>
      <c r="K1747" s="241"/>
      <c r="L1747" s="246"/>
      <c r="M1747" s="247"/>
      <c r="N1747" s="248"/>
      <c r="O1747" s="248"/>
      <c r="P1747" s="248"/>
      <c r="Q1747" s="248"/>
      <c r="R1747" s="248"/>
      <c r="S1747" s="248"/>
      <c r="T1747" s="249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0" t="s">
        <v>149</v>
      </c>
      <c r="AU1747" s="250" t="s">
        <v>147</v>
      </c>
      <c r="AV1747" s="14" t="s">
        <v>147</v>
      </c>
      <c r="AW1747" s="14" t="s">
        <v>30</v>
      </c>
      <c r="AX1747" s="14" t="s">
        <v>73</v>
      </c>
      <c r="AY1747" s="250" t="s">
        <v>139</v>
      </c>
    </row>
    <row r="1748" s="13" customFormat="1">
      <c r="A1748" s="13"/>
      <c r="B1748" s="229"/>
      <c r="C1748" s="230"/>
      <c r="D1748" s="231" t="s">
        <v>149</v>
      </c>
      <c r="E1748" s="232" t="s">
        <v>1</v>
      </c>
      <c r="F1748" s="233" t="s">
        <v>1976</v>
      </c>
      <c r="G1748" s="230"/>
      <c r="H1748" s="232" t="s">
        <v>1</v>
      </c>
      <c r="I1748" s="234"/>
      <c r="J1748" s="230"/>
      <c r="K1748" s="230"/>
      <c r="L1748" s="235"/>
      <c r="M1748" s="236"/>
      <c r="N1748" s="237"/>
      <c r="O1748" s="237"/>
      <c r="P1748" s="237"/>
      <c r="Q1748" s="237"/>
      <c r="R1748" s="237"/>
      <c r="S1748" s="237"/>
      <c r="T1748" s="238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9" t="s">
        <v>149</v>
      </c>
      <c r="AU1748" s="239" t="s">
        <v>147</v>
      </c>
      <c r="AV1748" s="13" t="s">
        <v>81</v>
      </c>
      <c r="AW1748" s="13" t="s">
        <v>30</v>
      </c>
      <c r="AX1748" s="13" t="s">
        <v>73</v>
      </c>
      <c r="AY1748" s="239" t="s">
        <v>139</v>
      </c>
    </row>
    <row r="1749" s="13" customFormat="1">
      <c r="A1749" s="13"/>
      <c r="B1749" s="229"/>
      <c r="C1749" s="230"/>
      <c r="D1749" s="231" t="s">
        <v>149</v>
      </c>
      <c r="E1749" s="232" t="s">
        <v>1</v>
      </c>
      <c r="F1749" s="233" t="s">
        <v>187</v>
      </c>
      <c r="G1749" s="230"/>
      <c r="H1749" s="232" t="s">
        <v>1</v>
      </c>
      <c r="I1749" s="234"/>
      <c r="J1749" s="230"/>
      <c r="K1749" s="230"/>
      <c r="L1749" s="235"/>
      <c r="M1749" s="236"/>
      <c r="N1749" s="237"/>
      <c r="O1749" s="237"/>
      <c r="P1749" s="237"/>
      <c r="Q1749" s="237"/>
      <c r="R1749" s="237"/>
      <c r="S1749" s="237"/>
      <c r="T1749" s="23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9" t="s">
        <v>149</v>
      </c>
      <c r="AU1749" s="239" t="s">
        <v>147</v>
      </c>
      <c r="AV1749" s="13" t="s">
        <v>81</v>
      </c>
      <c r="AW1749" s="13" t="s">
        <v>30</v>
      </c>
      <c r="AX1749" s="13" t="s">
        <v>73</v>
      </c>
      <c r="AY1749" s="239" t="s">
        <v>139</v>
      </c>
    </row>
    <row r="1750" s="14" customFormat="1">
      <c r="A1750" s="14"/>
      <c r="B1750" s="240"/>
      <c r="C1750" s="241"/>
      <c r="D1750" s="231" t="s">
        <v>149</v>
      </c>
      <c r="E1750" s="242" t="s">
        <v>1</v>
      </c>
      <c r="F1750" s="243" t="s">
        <v>221</v>
      </c>
      <c r="G1750" s="241"/>
      <c r="H1750" s="244">
        <v>28.326000000000001</v>
      </c>
      <c r="I1750" s="245"/>
      <c r="J1750" s="241"/>
      <c r="K1750" s="241"/>
      <c r="L1750" s="246"/>
      <c r="M1750" s="247"/>
      <c r="N1750" s="248"/>
      <c r="O1750" s="248"/>
      <c r="P1750" s="248"/>
      <c r="Q1750" s="248"/>
      <c r="R1750" s="248"/>
      <c r="S1750" s="248"/>
      <c r="T1750" s="249"/>
      <c r="U1750" s="14"/>
      <c r="V1750" s="14"/>
      <c r="W1750" s="14"/>
      <c r="X1750" s="14"/>
      <c r="Y1750" s="14"/>
      <c r="Z1750" s="14"/>
      <c r="AA1750" s="14"/>
      <c r="AB1750" s="14"/>
      <c r="AC1750" s="14"/>
      <c r="AD1750" s="14"/>
      <c r="AE1750" s="14"/>
      <c r="AT1750" s="250" t="s">
        <v>149</v>
      </c>
      <c r="AU1750" s="250" t="s">
        <v>147</v>
      </c>
      <c r="AV1750" s="14" t="s">
        <v>147</v>
      </c>
      <c r="AW1750" s="14" t="s">
        <v>30</v>
      </c>
      <c r="AX1750" s="14" t="s">
        <v>73</v>
      </c>
      <c r="AY1750" s="250" t="s">
        <v>139</v>
      </c>
    </row>
    <row r="1751" s="13" customFormat="1">
      <c r="A1751" s="13"/>
      <c r="B1751" s="229"/>
      <c r="C1751" s="230"/>
      <c r="D1751" s="231" t="s">
        <v>149</v>
      </c>
      <c r="E1751" s="232" t="s">
        <v>1</v>
      </c>
      <c r="F1751" s="233" t="s">
        <v>189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149</v>
      </c>
      <c r="AU1751" s="239" t="s">
        <v>147</v>
      </c>
      <c r="AV1751" s="13" t="s">
        <v>81</v>
      </c>
      <c r="AW1751" s="13" t="s">
        <v>30</v>
      </c>
      <c r="AX1751" s="13" t="s">
        <v>73</v>
      </c>
      <c r="AY1751" s="239" t="s">
        <v>139</v>
      </c>
    </row>
    <row r="1752" s="14" customFormat="1">
      <c r="A1752" s="14"/>
      <c r="B1752" s="240"/>
      <c r="C1752" s="241"/>
      <c r="D1752" s="231" t="s">
        <v>149</v>
      </c>
      <c r="E1752" s="242" t="s">
        <v>1</v>
      </c>
      <c r="F1752" s="243" t="s">
        <v>222</v>
      </c>
      <c r="G1752" s="241"/>
      <c r="H1752" s="244">
        <v>12.492000000000001</v>
      </c>
      <c r="I1752" s="245"/>
      <c r="J1752" s="241"/>
      <c r="K1752" s="241"/>
      <c r="L1752" s="246"/>
      <c r="M1752" s="247"/>
      <c r="N1752" s="248"/>
      <c r="O1752" s="248"/>
      <c r="P1752" s="248"/>
      <c r="Q1752" s="248"/>
      <c r="R1752" s="248"/>
      <c r="S1752" s="248"/>
      <c r="T1752" s="24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0" t="s">
        <v>149</v>
      </c>
      <c r="AU1752" s="250" t="s">
        <v>147</v>
      </c>
      <c r="AV1752" s="14" t="s">
        <v>147</v>
      </c>
      <c r="AW1752" s="14" t="s">
        <v>30</v>
      </c>
      <c r="AX1752" s="14" t="s">
        <v>73</v>
      </c>
      <c r="AY1752" s="250" t="s">
        <v>139</v>
      </c>
    </row>
    <row r="1753" s="13" customFormat="1">
      <c r="A1753" s="13"/>
      <c r="B1753" s="229"/>
      <c r="C1753" s="230"/>
      <c r="D1753" s="231" t="s">
        <v>149</v>
      </c>
      <c r="E1753" s="232" t="s">
        <v>1</v>
      </c>
      <c r="F1753" s="233" t="s">
        <v>191</v>
      </c>
      <c r="G1753" s="230"/>
      <c r="H1753" s="232" t="s">
        <v>1</v>
      </c>
      <c r="I1753" s="234"/>
      <c r="J1753" s="230"/>
      <c r="K1753" s="230"/>
      <c r="L1753" s="235"/>
      <c r="M1753" s="236"/>
      <c r="N1753" s="237"/>
      <c r="O1753" s="237"/>
      <c r="P1753" s="237"/>
      <c r="Q1753" s="237"/>
      <c r="R1753" s="237"/>
      <c r="S1753" s="237"/>
      <c r="T1753" s="23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39" t="s">
        <v>149</v>
      </c>
      <c r="AU1753" s="239" t="s">
        <v>147</v>
      </c>
      <c r="AV1753" s="13" t="s">
        <v>81</v>
      </c>
      <c r="AW1753" s="13" t="s">
        <v>30</v>
      </c>
      <c r="AX1753" s="13" t="s">
        <v>73</v>
      </c>
      <c r="AY1753" s="239" t="s">
        <v>139</v>
      </c>
    </row>
    <row r="1754" s="14" customFormat="1">
      <c r="A1754" s="14"/>
      <c r="B1754" s="240"/>
      <c r="C1754" s="241"/>
      <c r="D1754" s="231" t="s">
        <v>149</v>
      </c>
      <c r="E1754" s="242" t="s">
        <v>1</v>
      </c>
      <c r="F1754" s="243" t="s">
        <v>223</v>
      </c>
      <c r="G1754" s="241"/>
      <c r="H1754" s="244">
        <v>22.003</v>
      </c>
      <c r="I1754" s="245"/>
      <c r="J1754" s="241"/>
      <c r="K1754" s="241"/>
      <c r="L1754" s="246"/>
      <c r="M1754" s="247"/>
      <c r="N1754" s="248"/>
      <c r="O1754" s="248"/>
      <c r="P1754" s="248"/>
      <c r="Q1754" s="248"/>
      <c r="R1754" s="248"/>
      <c r="S1754" s="248"/>
      <c r="T1754" s="24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50" t="s">
        <v>149</v>
      </c>
      <c r="AU1754" s="250" t="s">
        <v>147</v>
      </c>
      <c r="AV1754" s="14" t="s">
        <v>147</v>
      </c>
      <c r="AW1754" s="14" t="s">
        <v>30</v>
      </c>
      <c r="AX1754" s="14" t="s">
        <v>73</v>
      </c>
      <c r="AY1754" s="250" t="s">
        <v>139</v>
      </c>
    </row>
    <row r="1755" s="13" customFormat="1">
      <c r="A1755" s="13"/>
      <c r="B1755" s="229"/>
      <c r="C1755" s="230"/>
      <c r="D1755" s="231" t="s">
        <v>149</v>
      </c>
      <c r="E1755" s="232" t="s">
        <v>1</v>
      </c>
      <c r="F1755" s="233" t="s">
        <v>193</v>
      </c>
      <c r="G1755" s="230"/>
      <c r="H1755" s="232" t="s">
        <v>1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39" t="s">
        <v>149</v>
      </c>
      <c r="AU1755" s="239" t="s">
        <v>147</v>
      </c>
      <c r="AV1755" s="13" t="s">
        <v>81</v>
      </c>
      <c r="AW1755" s="13" t="s">
        <v>30</v>
      </c>
      <c r="AX1755" s="13" t="s">
        <v>73</v>
      </c>
      <c r="AY1755" s="239" t="s">
        <v>139</v>
      </c>
    </row>
    <row r="1756" s="14" customFormat="1">
      <c r="A1756" s="14"/>
      <c r="B1756" s="240"/>
      <c r="C1756" s="241"/>
      <c r="D1756" s="231" t="s">
        <v>149</v>
      </c>
      <c r="E1756" s="242" t="s">
        <v>1</v>
      </c>
      <c r="F1756" s="243" t="s">
        <v>224</v>
      </c>
      <c r="G1756" s="241"/>
      <c r="H1756" s="244">
        <v>32.311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0" t="s">
        <v>149</v>
      </c>
      <c r="AU1756" s="250" t="s">
        <v>147</v>
      </c>
      <c r="AV1756" s="14" t="s">
        <v>147</v>
      </c>
      <c r="AW1756" s="14" t="s">
        <v>30</v>
      </c>
      <c r="AX1756" s="14" t="s">
        <v>73</v>
      </c>
      <c r="AY1756" s="250" t="s">
        <v>139</v>
      </c>
    </row>
    <row r="1757" s="13" customFormat="1">
      <c r="A1757" s="13"/>
      <c r="B1757" s="229"/>
      <c r="C1757" s="230"/>
      <c r="D1757" s="231" t="s">
        <v>149</v>
      </c>
      <c r="E1757" s="232" t="s">
        <v>1</v>
      </c>
      <c r="F1757" s="233" t="s">
        <v>195</v>
      </c>
      <c r="G1757" s="230"/>
      <c r="H1757" s="232" t="s">
        <v>1</v>
      </c>
      <c r="I1757" s="234"/>
      <c r="J1757" s="230"/>
      <c r="K1757" s="230"/>
      <c r="L1757" s="235"/>
      <c r="M1757" s="236"/>
      <c r="N1757" s="237"/>
      <c r="O1757" s="237"/>
      <c r="P1757" s="237"/>
      <c r="Q1757" s="237"/>
      <c r="R1757" s="237"/>
      <c r="S1757" s="237"/>
      <c r="T1757" s="23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9" t="s">
        <v>149</v>
      </c>
      <c r="AU1757" s="239" t="s">
        <v>147</v>
      </c>
      <c r="AV1757" s="13" t="s">
        <v>81</v>
      </c>
      <c r="AW1757" s="13" t="s">
        <v>30</v>
      </c>
      <c r="AX1757" s="13" t="s">
        <v>73</v>
      </c>
      <c r="AY1757" s="239" t="s">
        <v>139</v>
      </c>
    </row>
    <row r="1758" s="14" customFormat="1">
      <c r="A1758" s="14"/>
      <c r="B1758" s="240"/>
      <c r="C1758" s="241"/>
      <c r="D1758" s="231" t="s">
        <v>149</v>
      </c>
      <c r="E1758" s="242" t="s">
        <v>1</v>
      </c>
      <c r="F1758" s="243" t="s">
        <v>225</v>
      </c>
      <c r="G1758" s="241"/>
      <c r="H1758" s="244">
        <v>42.415999999999997</v>
      </c>
      <c r="I1758" s="245"/>
      <c r="J1758" s="241"/>
      <c r="K1758" s="241"/>
      <c r="L1758" s="246"/>
      <c r="M1758" s="247"/>
      <c r="N1758" s="248"/>
      <c r="O1758" s="248"/>
      <c r="P1758" s="248"/>
      <c r="Q1758" s="248"/>
      <c r="R1758" s="248"/>
      <c r="S1758" s="248"/>
      <c r="T1758" s="249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50" t="s">
        <v>149</v>
      </c>
      <c r="AU1758" s="250" t="s">
        <v>147</v>
      </c>
      <c r="AV1758" s="14" t="s">
        <v>147</v>
      </c>
      <c r="AW1758" s="14" t="s">
        <v>30</v>
      </c>
      <c r="AX1758" s="14" t="s">
        <v>73</v>
      </c>
      <c r="AY1758" s="250" t="s">
        <v>139</v>
      </c>
    </row>
    <row r="1759" s="13" customFormat="1">
      <c r="A1759" s="13"/>
      <c r="B1759" s="229"/>
      <c r="C1759" s="230"/>
      <c r="D1759" s="231" t="s">
        <v>149</v>
      </c>
      <c r="E1759" s="232" t="s">
        <v>1</v>
      </c>
      <c r="F1759" s="233" t="s">
        <v>197</v>
      </c>
      <c r="G1759" s="230"/>
      <c r="H1759" s="232" t="s">
        <v>1</v>
      </c>
      <c r="I1759" s="234"/>
      <c r="J1759" s="230"/>
      <c r="K1759" s="230"/>
      <c r="L1759" s="235"/>
      <c r="M1759" s="236"/>
      <c r="N1759" s="237"/>
      <c r="O1759" s="237"/>
      <c r="P1759" s="237"/>
      <c r="Q1759" s="237"/>
      <c r="R1759" s="237"/>
      <c r="S1759" s="237"/>
      <c r="T1759" s="238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39" t="s">
        <v>149</v>
      </c>
      <c r="AU1759" s="239" t="s">
        <v>147</v>
      </c>
      <c r="AV1759" s="13" t="s">
        <v>81</v>
      </c>
      <c r="AW1759" s="13" t="s">
        <v>30</v>
      </c>
      <c r="AX1759" s="13" t="s">
        <v>73</v>
      </c>
      <c r="AY1759" s="239" t="s">
        <v>139</v>
      </c>
    </row>
    <row r="1760" s="14" customFormat="1">
      <c r="A1760" s="14"/>
      <c r="B1760" s="240"/>
      <c r="C1760" s="241"/>
      <c r="D1760" s="231" t="s">
        <v>149</v>
      </c>
      <c r="E1760" s="242" t="s">
        <v>1</v>
      </c>
      <c r="F1760" s="243" t="s">
        <v>226</v>
      </c>
      <c r="G1760" s="241"/>
      <c r="H1760" s="244">
        <v>45.816000000000002</v>
      </c>
      <c r="I1760" s="245"/>
      <c r="J1760" s="241"/>
      <c r="K1760" s="241"/>
      <c r="L1760" s="246"/>
      <c r="M1760" s="247"/>
      <c r="N1760" s="248"/>
      <c r="O1760" s="248"/>
      <c r="P1760" s="248"/>
      <c r="Q1760" s="248"/>
      <c r="R1760" s="248"/>
      <c r="S1760" s="248"/>
      <c r="T1760" s="249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0" t="s">
        <v>149</v>
      </c>
      <c r="AU1760" s="250" t="s">
        <v>147</v>
      </c>
      <c r="AV1760" s="14" t="s">
        <v>147</v>
      </c>
      <c r="AW1760" s="14" t="s">
        <v>30</v>
      </c>
      <c r="AX1760" s="14" t="s">
        <v>73</v>
      </c>
      <c r="AY1760" s="250" t="s">
        <v>139</v>
      </c>
    </row>
    <row r="1761" s="13" customFormat="1">
      <c r="A1761" s="13"/>
      <c r="B1761" s="229"/>
      <c r="C1761" s="230"/>
      <c r="D1761" s="231" t="s">
        <v>149</v>
      </c>
      <c r="E1761" s="232" t="s">
        <v>1</v>
      </c>
      <c r="F1761" s="233" t="s">
        <v>227</v>
      </c>
      <c r="G1761" s="230"/>
      <c r="H1761" s="232" t="s">
        <v>1</v>
      </c>
      <c r="I1761" s="234"/>
      <c r="J1761" s="230"/>
      <c r="K1761" s="230"/>
      <c r="L1761" s="235"/>
      <c r="M1761" s="236"/>
      <c r="N1761" s="237"/>
      <c r="O1761" s="237"/>
      <c r="P1761" s="237"/>
      <c r="Q1761" s="237"/>
      <c r="R1761" s="237"/>
      <c r="S1761" s="237"/>
      <c r="T1761" s="23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9" t="s">
        <v>149</v>
      </c>
      <c r="AU1761" s="239" t="s">
        <v>147</v>
      </c>
      <c r="AV1761" s="13" t="s">
        <v>81</v>
      </c>
      <c r="AW1761" s="13" t="s">
        <v>30</v>
      </c>
      <c r="AX1761" s="13" t="s">
        <v>73</v>
      </c>
      <c r="AY1761" s="239" t="s">
        <v>139</v>
      </c>
    </row>
    <row r="1762" s="13" customFormat="1">
      <c r="A1762" s="13"/>
      <c r="B1762" s="229"/>
      <c r="C1762" s="230"/>
      <c r="D1762" s="231" t="s">
        <v>149</v>
      </c>
      <c r="E1762" s="232" t="s">
        <v>1</v>
      </c>
      <c r="F1762" s="233" t="s">
        <v>228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149</v>
      </c>
      <c r="AU1762" s="239" t="s">
        <v>147</v>
      </c>
      <c r="AV1762" s="13" t="s">
        <v>81</v>
      </c>
      <c r="AW1762" s="13" t="s">
        <v>30</v>
      </c>
      <c r="AX1762" s="13" t="s">
        <v>73</v>
      </c>
      <c r="AY1762" s="239" t="s">
        <v>139</v>
      </c>
    </row>
    <row r="1763" s="14" customFormat="1">
      <c r="A1763" s="14"/>
      <c r="B1763" s="240"/>
      <c r="C1763" s="241"/>
      <c r="D1763" s="231" t="s">
        <v>149</v>
      </c>
      <c r="E1763" s="242" t="s">
        <v>1</v>
      </c>
      <c r="F1763" s="243" t="s">
        <v>229</v>
      </c>
      <c r="G1763" s="241"/>
      <c r="H1763" s="244">
        <v>-16.954999999999998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149</v>
      </c>
      <c r="AU1763" s="250" t="s">
        <v>147</v>
      </c>
      <c r="AV1763" s="14" t="s">
        <v>147</v>
      </c>
      <c r="AW1763" s="14" t="s">
        <v>30</v>
      </c>
      <c r="AX1763" s="14" t="s">
        <v>73</v>
      </c>
      <c r="AY1763" s="250" t="s">
        <v>139</v>
      </c>
    </row>
    <row r="1764" s="13" customFormat="1">
      <c r="A1764" s="13"/>
      <c r="B1764" s="229"/>
      <c r="C1764" s="230"/>
      <c r="D1764" s="231" t="s">
        <v>149</v>
      </c>
      <c r="E1764" s="232" t="s">
        <v>1</v>
      </c>
      <c r="F1764" s="233" t="s">
        <v>230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149</v>
      </c>
      <c r="AU1764" s="239" t="s">
        <v>147</v>
      </c>
      <c r="AV1764" s="13" t="s">
        <v>81</v>
      </c>
      <c r="AW1764" s="13" t="s">
        <v>30</v>
      </c>
      <c r="AX1764" s="13" t="s">
        <v>73</v>
      </c>
      <c r="AY1764" s="239" t="s">
        <v>139</v>
      </c>
    </row>
    <row r="1765" s="14" customFormat="1">
      <c r="A1765" s="14"/>
      <c r="B1765" s="240"/>
      <c r="C1765" s="241"/>
      <c r="D1765" s="231" t="s">
        <v>149</v>
      </c>
      <c r="E1765" s="242" t="s">
        <v>1</v>
      </c>
      <c r="F1765" s="243" t="s">
        <v>231</v>
      </c>
      <c r="G1765" s="241"/>
      <c r="H1765" s="244">
        <v>-5.7599999999999998</v>
      </c>
      <c r="I1765" s="245"/>
      <c r="J1765" s="241"/>
      <c r="K1765" s="241"/>
      <c r="L1765" s="246"/>
      <c r="M1765" s="247"/>
      <c r="N1765" s="248"/>
      <c r="O1765" s="248"/>
      <c r="P1765" s="248"/>
      <c r="Q1765" s="248"/>
      <c r="R1765" s="248"/>
      <c r="S1765" s="248"/>
      <c r="T1765" s="249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0" t="s">
        <v>149</v>
      </c>
      <c r="AU1765" s="250" t="s">
        <v>147</v>
      </c>
      <c r="AV1765" s="14" t="s">
        <v>147</v>
      </c>
      <c r="AW1765" s="14" t="s">
        <v>30</v>
      </c>
      <c r="AX1765" s="14" t="s">
        <v>73</v>
      </c>
      <c r="AY1765" s="250" t="s">
        <v>139</v>
      </c>
    </row>
    <row r="1766" s="15" customFormat="1">
      <c r="A1766" s="15"/>
      <c r="B1766" s="262"/>
      <c r="C1766" s="263"/>
      <c r="D1766" s="231" t="s">
        <v>149</v>
      </c>
      <c r="E1766" s="264" t="s">
        <v>1</v>
      </c>
      <c r="F1766" s="265" t="s">
        <v>170</v>
      </c>
      <c r="G1766" s="263"/>
      <c r="H1766" s="266">
        <v>217.78399999999999</v>
      </c>
      <c r="I1766" s="267"/>
      <c r="J1766" s="263"/>
      <c r="K1766" s="263"/>
      <c r="L1766" s="268"/>
      <c r="M1766" s="269"/>
      <c r="N1766" s="270"/>
      <c r="O1766" s="270"/>
      <c r="P1766" s="270"/>
      <c r="Q1766" s="270"/>
      <c r="R1766" s="270"/>
      <c r="S1766" s="270"/>
      <c r="T1766" s="271"/>
      <c r="U1766" s="15"/>
      <c r="V1766" s="15"/>
      <c r="W1766" s="15"/>
      <c r="X1766" s="15"/>
      <c r="Y1766" s="15"/>
      <c r="Z1766" s="15"/>
      <c r="AA1766" s="15"/>
      <c r="AB1766" s="15"/>
      <c r="AC1766" s="15"/>
      <c r="AD1766" s="15"/>
      <c r="AE1766" s="15"/>
      <c r="AT1766" s="272" t="s">
        <v>149</v>
      </c>
      <c r="AU1766" s="272" t="s">
        <v>147</v>
      </c>
      <c r="AV1766" s="15" t="s">
        <v>146</v>
      </c>
      <c r="AW1766" s="15" t="s">
        <v>30</v>
      </c>
      <c r="AX1766" s="15" t="s">
        <v>81</v>
      </c>
      <c r="AY1766" s="272" t="s">
        <v>139</v>
      </c>
    </row>
    <row r="1767" s="2" customFormat="1" ht="24.15" customHeight="1">
      <c r="A1767" s="38"/>
      <c r="B1767" s="39"/>
      <c r="C1767" s="215" t="s">
        <v>1989</v>
      </c>
      <c r="D1767" s="215" t="s">
        <v>142</v>
      </c>
      <c r="E1767" s="216" t="s">
        <v>1990</v>
      </c>
      <c r="F1767" s="217" t="s">
        <v>1991</v>
      </c>
      <c r="G1767" s="218" t="s">
        <v>174</v>
      </c>
      <c r="H1767" s="219">
        <v>50</v>
      </c>
      <c r="I1767" s="220"/>
      <c r="J1767" s="221">
        <f>ROUND(I1767*H1767,2)</f>
        <v>0</v>
      </c>
      <c r="K1767" s="222"/>
      <c r="L1767" s="44"/>
      <c r="M1767" s="223" t="s">
        <v>1</v>
      </c>
      <c r="N1767" s="224" t="s">
        <v>39</v>
      </c>
      <c r="O1767" s="91"/>
      <c r="P1767" s="225">
        <f>O1767*H1767</f>
        <v>0</v>
      </c>
      <c r="Q1767" s="225">
        <v>1.0000000000000001E-05</v>
      </c>
      <c r="R1767" s="225">
        <f>Q1767*H1767</f>
        <v>0.00050000000000000001</v>
      </c>
      <c r="S1767" s="225">
        <v>0</v>
      </c>
      <c r="T1767" s="226">
        <f>S1767*H1767</f>
        <v>0</v>
      </c>
      <c r="U1767" s="38"/>
      <c r="V1767" s="38"/>
      <c r="W1767" s="38"/>
      <c r="X1767" s="38"/>
      <c r="Y1767" s="38"/>
      <c r="Z1767" s="38"/>
      <c r="AA1767" s="38"/>
      <c r="AB1767" s="38"/>
      <c r="AC1767" s="38"/>
      <c r="AD1767" s="38"/>
      <c r="AE1767" s="38"/>
      <c r="AR1767" s="227" t="s">
        <v>256</v>
      </c>
      <c r="AT1767" s="227" t="s">
        <v>142</v>
      </c>
      <c r="AU1767" s="227" t="s">
        <v>147</v>
      </c>
      <c r="AY1767" s="17" t="s">
        <v>139</v>
      </c>
      <c r="BE1767" s="228">
        <f>IF(N1767="základní",J1767,0)</f>
        <v>0</v>
      </c>
      <c r="BF1767" s="228">
        <f>IF(N1767="snížená",J1767,0)</f>
        <v>0</v>
      </c>
      <c r="BG1767" s="228">
        <f>IF(N1767="zákl. přenesená",J1767,0)</f>
        <v>0</v>
      </c>
      <c r="BH1767" s="228">
        <f>IF(N1767="sníž. přenesená",J1767,0)</f>
        <v>0</v>
      </c>
      <c r="BI1767" s="228">
        <f>IF(N1767="nulová",J1767,0)</f>
        <v>0</v>
      </c>
      <c r="BJ1767" s="17" t="s">
        <v>147</v>
      </c>
      <c r="BK1767" s="228">
        <f>ROUND(I1767*H1767,2)</f>
        <v>0</v>
      </c>
      <c r="BL1767" s="17" t="s">
        <v>256</v>
      </c>
      <c r="BM1767" s="227" t="s">
        <v>1992</v>
      </c>
    </row>
    <row r="1768" s="13" customFormat="1">
      <c r="A1768" s="13"/>
      <c r="B1768" s="229"/>
      <c r="C1768" s="230"/>
      <c r="D1768" s="231" t="s">
        <v>149</v>
      </c>
      <c r="E1768" s="232" t="s">
        <v>1</v>
      </c>
      <c r="F1768" s="233" t="s">
        <v>1993</v>
      </c>
      <c r="G1768" s="230"/>
      <c r="H1768" s="232" t="s">
        <v>1</v>
      </c>
      <c r="I1768" s="234"/>
      <c r="J1768" s="230"/>
      <c r="K1768" s="230"/>
      <c r="L1768" s="235"/>
      <c r="M1768" s="236"/>
      <c r="N1768" s="237"/>
      <c r="O1768" s="237"/>
      <c r="P1768" s="237"/>
      <c r="Q1768" s="237"/>
      <c r="R1768" s="237"/>
      <c r="S1768" s="237"/>
      <c r="T1768" s="238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T1768" s="239" t="s">
        <v>149</v>
      </c>
      <c r="AU1768" s="239" t="s">
        <v>147</v>
      </c>
      <c r="AV1768" s="13" t="s">
        <v>81</v>
      </c>
      <c r="AW1768" s="13" t="s">
        <v>30</v>
      </c>
      <c r="AX1768" s="13" t="s">
        <v>73</v>
      </c>
      <c r="AY1768" s="239" t="s">
        <v>139</v>
      </c>
    </row>
    <row r="1769" s="14" customFormat="1">
      <c r="A1769" s="14"/>
      <c r="B1769" s="240"/>
      <c r="C1769" s="241"/>
      <c r="D1769" s="231" t="s">
        <v>149</v>
      </c>
      <c r="E1769" s="242" t="s">
        <v>1</v>
      </c>
      <c r="F1769" s="243" t="s">
        <v>429</v>
      </c>
      <c r="G1769" s="241"/>
      <c r="H1769" s="244">
        <v>50</v>
      </c>
      <c r="I1769" s="245"/>
      <c r="J1769" s="241"/>
      <c r="K1769" s="241"/>
      <c r="L1769" s="246"/>
      <c r="M1769" s="247"/>
      <c r="N1769" s="248"/>
      <c r="O1769" s="248"/>
      <c r="P1769" s="248"/>
      <c r="Q1769" s="248"/>
      <c r="R1769" s="248"/>
      <c r="S1769" s="248"/>
      <c r="T1769" s="249"/>
      <c r="U1769" s="14"/>
      <c r="V1769" s="14"/>
      <c r="W1769" s="14"/>
      <c r="X1769" s="14"/>
      <c r="Y1769" s="14"/>
      <c r="Z1769" s="14"/>
      <c r="AA1769" s="14"/>
      <c r="AB1769" s="14"/>
      <c r="AC1769" s="14"/>
      <c r="AD1769" s="14"/>
      <c r="AE1769" s="14"/>
      <c r="AT1769" s="250" t="s">
        <v>149</v>
      </c>
      <c r="AU1769" s="250" t="s">
        <v>147</v>
      </c>
      <c r="AV1769" s="14" t="s">
        <v>147</v>
      </c>
      <c r="AW1769" s="14" t="s">
        <v>30</v>
      </c>
      <c r="AX1769" s="14" t="s">
        <v>81</v>
      </c>
      <c r="AY1769" s="250" t="s">
        <v>139</v>
      </c>
    </row>
    <row r="1770" s="2" customFormat="1" ht="16.5" customHeight="1">
      <c r="A1770" s="38"/>
      <c r="B1770" s="39"/>
      <c r="C1770" s="215" t="s">
        <v>1994</v>
      </c>
      <c r="D1770" s="215" t="s">
        <v>142</v>
      </c>
      <c r="E1770" s="216" t="s">
        <v>1995</v>
      </c>
      <c r="F1770" s="217" t="s">
        <v>1996</v>
      </c>
      <c r="G1770" s="218" t="s">
        <v>166</v>
      </c>
      <c r="H1770" s="219">
        <v>57.134999999999998</v>
      </c>
      <c r="I1770" s="220"/>
      <c r="J1770" s="221">
        <f>ROUND(I1770*H1770,2)</f>
        <v>0</v>
      </c>
      <c r="K1770" s="222"/>
      <c r="L1770" s="44"/>
      <c r="M1770" s="223" t="s">
        <v>1</v>
      </c>
      <c r="N1770" s="224" t="s">
        <v>39</v>
      </c>
      <c r="O1770" s="91"/>
      <c r="P1770" s="225">
        <f>O1770*H1770</f>
        <v>0</v>
      </c>
      <c r="Q1770" s="225">
        <v>0</v>
      </c>
      <c r="R1770" s="225">
        <f>Q1770*H1770</f>
        <v>0</v>
      </c>
      <c r="S1770" s="225">
        <v>3.0000000000000001E-05</v>
      </c>
      <c r="T1770" s="226">
        <f>S1770*H1770</f>
        <v>0.00171405</v>
      </c>
      <c r="U1770" s="38"/>
      <c r="V1770" s="38"/>
      <c r="W1770" s="38"/>
      <c r="X1770" s="38"/>
      <c r="Y1770" s="38"/>
      <c r="Z1770" s="38"/>
      <c r="AA1770" s="38"/>
      <c r="AB1770" s="38"/>
      <c r="AC1770" s="38"/>
      <c r="AD1770" s="38"/>
      <c r="AE1770" s="38"/>
      <c r="AR1770" s="227" t="s">
        <v>256</v>
      </c>
      <c r="AT1770" s="227" t="s">
        <v>142</v>
      </c>
      <c r="AU1770" s="227" t="s">
        <v>147</v>
      </c>
      <c r="AY1770" s="17" t="s">
        <v>139</v>
      </c>
      <c r="BE1770" s="228">
        <f>IF(N1770="základní",J1770,0)</f>
        <v>0</v>
      </c>
      <c r="BF1770" s="228">
        <f>IF(N1770="snížená",J1770,0)</f>
        <v>0</v>
      </c>
      <c r="BG1770" s="228">
        <f>IF(N1770="zákl. přenesená",J1770,0)</f>
        <v>0</v>
      </c>
      <c r="BH1770" s="228">
        <f>IF(N1770="sníž. přenesená",J1770,0)</f>
        <v>0</v>
      </c>
      <c r="BI1770" s="228">
        <f>IF(N1770="nulová",J1770,0)</f>
        <v>0</v>
      </c>
      <c r="BJ1770" s="17" t="s">
        <v>147</v>
      </c>
      <c r="BK1770" s="228">
        <f>ROUND(I1770*H1770,2)</f>
        <v>0</v>
      </c>
      <c r="BL1770" s="17" t="s">
        <v>256</v>
      </c>
      <c r="BM1770" s="227" t="s">
        <v>1997</v>
      </c>
    </row>
    <row r="1771" s="13" customFormat="1">
      <c r="A1771" s="13"/>
      <c r="B1771" s="229"/>
      <c r="C1771" s="230"/>
      <c r="D1771" s="231" t="s">
        <v>149</v>
      </c>
      <c r="E1771" s="232" t="s">
        <v>1</v>
      </c>
      <c r="F1771" s="233" t="s">
        <v>187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149</v>
      </c>
      <c r="AU1771" s="239" t="s">
        <v>147</v>
      </c>
      <c r="AV1771" s="13" t="s">
        <v>81</v>
      </c>
      <c r="AW1771" s="13" t="s">
        <v>30</v>
      </c>
      <c r="AX1771" s="13" t="s">
        <v>73</v>
      </c>
      <c r="AY1771" s="239" t="s">
        <v>139</v>
      </c>
    </row>
    <row r="1772" s="14" customFormat="1">
      <c r="A1772" s="14"/>
      <c r="B1772" s="240"/>
      <c r="C1772" s="241"/>
      <c r="D1772" s="231" t="s">
        <v>149</v>
      </c>
      <c r="E1772" s="242" t="s">
        <v>1</v>
      </c>
      <c r="F1772" s="243" t="s">
        <v>188</v>
      </c>
      <c r="G1772" s="241"/>
      <c r="H1772" s="244">
        <v>7.8360000000000003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149</v>
      </c>
      <c r="AU1772" s="250" t="s">
        <v>147</v>
      </c>
      <c r="AV1772" s="14" t="s">
        <v>147</v>
      </c>
      <c r="AW1772" s="14" t="s">
        <v>30</v>
      </c>
      <c r="AX1772" s="14" t="s">
        <v>73</v>
      </c>
      <c r="AY1772" s="250" t="s">
        <v>139</v>
      </c>
    </row>
    <row r="1773" s="13" customFormat="1">
      <c r="A1773" s="13"/>
      <c r="B1773" s="229"/>
      <c r="C1773" s="230"/>
      <c r="D1773" s="231" t="s">
        <v>149</v>
      </c>
      <c r="E1773" s="232" t="s">
        <v>1</v>
      </c>
      <c r="F1773" s="233" t="s">
        <v>189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149</v>
      </c>
      <c r="AU1773" s="239" t="s">
        <v>147</v>
      </c>
      <c r="AV1773" s="13" t="s">
        <v>81</v>
      </c>
      <c r="AW1773" s="13" t="s">
        <v>30</v>
      </c>
      <c r="AX1773" s="13" t="s">
        <v>73</v>
      </c>
      <c r="AY1773" s="239" t="s">
        <v>139</v>
      </c>
    </row>
    <row r="1774" s="14" customFormat="1">
      <c r="A1774" s="14"/>
      <c r="B1774" s="240"/>
      <c r="C1774" s="241"/>
      <c r="D1774" s="231" t="s">
        <v>149</v>
      </c>
      <c r="E1774" s="242" t="s">
        <v>1</v>
      </c>
      <c r="F1774" s="243" t="s">
        <v>190</v>
      </c>
      <c r="G1774" s="241"/>
      <c r="H1774" s="244">
        <v>1.228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149</v>
      </c>
      <c r="AU1774" s="250" t="s">
        <v>147</v>
      </c>
      <c r="AV1774" s="14" t="s">
        <v>147</v>
      </c>
      <c r="AW1774" s="14" t="s">
        <v>30</v>
      </c>
      <c r="AX1774" s="14" t="s">
        <v>73</v>
      </c>
      <c r="AY1774" s="250" t="s">
        <v>139</v>
      </c>
    </row>
    <row r="1775" s="13" customFormat="1">
      <c r="A1775" s="13"/>
      <c r="B1775" s="229"/>
      <c r="C1775" s="230"/>
      <c r="D1775" s="231" t="s">
        <v>149</v>
      </c>
      <c r="E1775" s="232" t="s">
        <v>1</v>
      </c>
      <c r="F1775" s="233" t="s">
        <v>191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149</v>
      </c>
      <c r="AU1775" s="239" t="s">
        <v>147</v>
      </c>
      <c r="AV1775" s="13" t="s">
        <v>81</v>
      </c>
      <c r="AW1775" s="13" t="s">
        <v>30</v>
      </c>
      <c r="AX1775" s="13" t="s">
        <v>73</v>
      </c>
      <c r="AY1775" s="239" t="s">
        <v>139</v>
      </c>
    </row>
    <row r="1776" s="14" customFormat="1">
      <c r="A1776" s="14"/>
      <c r="B1776" s="240"/>
      <c r="C1776" s="241"/>
      <c r="D1776" s="231" t="s">
        <v>149</v>
      </c>
      <c r="E1776" s="242" t="s">
        <v>1</v>
      </c>
      <c r="F1776" s="243" t="s">
        <v>192</v>
      </c>
      <c r="G1776" s="241"/>
      <c r="H1776" s="244">
        <v>3.1259999999999999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149</v>
      </c>
      <c r="AU1776" s="250" t="s">
        <v>147</v>
      </c>
      <c r="AV1776" s="14" t="s">
        <v>147</v>
      </c>
      <c r="AW1776" s="14" t="s">
        <v>30</v>
      </c>
      <c r="AX1776" s="14" t="s">
        <v>73</v>
      </c>
      <c r="AY1776" s="250" t="s">
        <v>139</v>
      </c>
    </row>
    <row r="1777" s="13" customFormat="1">
      <c r="A1777" s="13"/>
      <c r="B1777" s="229"/>
      <c r="C1777" s="230"/>
      <c r="D1777" s="231" t="s">
        <v>149</v>
      </c>
      <c r="E1777" s="232" t="s">
        <v>1</v>
      </c>
      <c r="F1777" s="233" t="s">
        <v>193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149</v>
      </c>
      <c r="AU1777" s="239" t="s">
        <v>147</v>
      </c>
      <c r="AV1777" s="13" t="s">
        <v>81</v>
      </c>
      <c r="AW1777" s="13" t="s">
        <v>30</v>
      </c>
      <c r="AX1777" s="13" t="s">
        <v>73</v>
      </c>
      <c r="AY1777" s="239" t="s">
        <v>139</v>
      </c>
    </row>
    <row r="1778" s="14" customFormat="1">
      <c r="A1778" s="14"/>
      <c r="B1778" s="240"/>
      <c r="C1778" s="241"/>
      <c r="D1778" s="231" t="s">
        <v>149</v>
      </c>
      <c r="E1778" s="242" t="s">
        <v>1</v>
      </c>
      <c r="F1778" s="243" t="s">
        <v>194</v>
      </c>
      <c r="G1778" s="241"/>
      <c r="H1778" s="244">
        <v>7.8449999999999998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149</v>
      </c>
      <c r="AU1778" s="250" t="s">
        <v>147</v>
      </c>
      <c r="AV1778" s="14" t="s">
        <v>147</v>
      </c>
      <c r="AW1778" s="14" t="s">
        <v>30</v>
      </c>
      <c r="AX1778" s="14" t="s">
        <v>73</v>
      </c>
      <c r="AY1778" s="250" t="s">
        <v>139</v>
      </c>
    </row>
    <row r="1779" s="13" customFormat="1">
      <c r="A1779" s="13"/>
      <c r="B1779" s="229"/>
      <c r="C1779" s="230"/>
      <c r="D1779" s="231" t="s">
        <v>149</v>
      </c>
      <c r="E1779" s="232" t="s">
        <v>1</v>
      </c>
      <c r="F1779" s="233" t="s">
        <v>195</v>
      </c>
      <c r="G1779" s="230"/>
      <c r="H1779" s="232" t="s">
        <v>1</v>
      </c>
      <c r="I1779" s="234"/>
      <c r="J1779" s="230"/>
      <c r="K1779" s="230"/>
      <c r="L1779" s="235"/>
      <c r="M1779" s="236"/>
      <c r="N1779" s="237"/>
      <c r="O1779" s="237"/>
      <c r="P1779" s="237"/>
      <c r="Q1779" s="237"/>
      <c r="R1779" s="237"/>
      <c r="S1779" s="237"/>
      <c r="T1779" s="238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39" t="s">
        <v>149</v>
      </c>
      <c r="AU1779" s="239" t="s">
        <v>147</v>
      </c>
      <c r="AV1779" s="13" t="s">
        <v>81</v>
      </c>
      <c r="AW1779" s="13" t="s">
        <v>30</v>
      </c>
      <c r="AX1779" s="13" t="s">
        <v>73</v>
      </c>
      <c r="AY1779" s="239" t="s">
        <v>139</v>
      </c>
    </row>
    <row r="1780" s="14" customFormat="1">
      <c r="A1780" s="14"/>
      <c r="B1780" s="240"/>
      <c r="C1780" s="241"/>
      <c r="D1780" s="231" t="s">
        <v>149</v>
      </c>
      <c r="E1780" s="242" t="s">
        <v>1</v>
      </c>
      <c r="F1780" s="243" t="s">
        <v>196</v>
      </c>
      <c r="G1780" s="241"/>
      <c r="H1780" s="244">
        <v>17.946999999999999</v>
      </c>
      <c r="I1780" s="245"/>
      <c r="J1780" s="241"/>
      <c r="K1780" s="241"/>
      <c r="L1780" s="246"/>
      <c r="M1780" s="247"/>
      <c r="N1780" s="248"/>
      <c r="O1780" s="248"/>
      <c r="P1780" s="248"/>
      <c r="Q1780" s="248"/>
      <c r="R1780" s="248"/>
      <c r="S1780" s="248"/>
      <c r="T1780" s="249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50" t="s">
        <v>149</v>
      </c>
      <c r="AU1780" s="250" t="s">
        <v>147</v>
      </c>
      <c r="AV1780" s="14" t="s">
        <v>147</v>
      </c>
      <c r="AW1780" s="14" t="s">
        <v>30</v>
      </c>
      <c r="AX1780" s="14" t="s">
        <v>73</v>
      </c>
      <c r="AY1780" s="250" t="s">
        <v>139</v>
      </c>
    </row>
    <row r="1781" s="13" customFormat="1">
      <c r="A1781" s="13"/>
      <c r="B1781" s="229"/>
      <c r="C1781" s="230"/>
      <c r="D1781" s="231" t="s">
        <v>149</v>
      </c>
      <c r="E1781" s="232" t="s">
        <v>1</v>
      </c>
      <c r="F1781" s="233" t="s">
        <v>197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149</v>
      </c>
      <c r="AU1781" s="239" t="s">
        <v>147</v>
      </c>
      <c r="AV1781" s="13" t="s">
        <v>81</v>
      </c>
      <c r="AW1781" s="13" t="s">
        <v>30</v>
      </c>
      <c r="AX1781" s="13" t="s">
        <v>73</v>
      </c>
      <c r="AY1781" s="239" t="s">
        <v>139</v>
      </c>
    </row>
    <row r="1782" s="14" customFormat="1">
      <c r="A1782" s="14"/>
      <c r="B1782" s="240"/>
      <c r="C1782" s="241"/>
      <c r="D1782" s="231" t="s">
        <v>149</v>
      </c>
      <c r="E1782" s="242" t="s">
        <v>1</v>
      </c>
      <c r="F1782" s="243" t="s">
        <v>198</v>
      </c>
      <c r="G1782" s="241"/>
      <c r="H1782" s="244">
        <v>19.152999999999999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50" t="s">
        <v>149</v>
      </c>
      <c r="AU1782" s="250" t="s">
        <v>147</v>
      </c>
      <c r="AV1782" s="14" t="s">
        <v>147</v>
      </c>
      <c r="AW1782" s="14" t="s">
        <v>30</v>
      </c>
      <c r="AX1782" s="14" t="s">
        <v>73</v>
      </c>
      <c r="AY1782" s="250" t="s">
        <v>139</v>
      </c>
    </row>
    <row r="1783" s="15" customFormat="1">
      <c r="A1783" s="15"/>
      <c r="B1783" s="262"/>
      <c r="C1783" s="263"/>
      <c r="D1783" s="231" t="s">
        <v>149</v>
      </c>
      <c r="E1783" s="264" t="s">
        <v>1</v>
      </c>
      <c r="F1783" s="265" t="s">
        <v>170</v>
      </c>
      <c r="G1783" s="263"/>
      <c r="H1783" s="266">
        <v>57.134999999999998</v>
      </c>
      <c r="I1783" s="267"/>
      <c r="J1783" s="263"/>
      <c r="K1783" s="263"/>
      <c r="L1783" s="268"/>
      <c r="M1783" s="269"/>
      <c r="N1783" s="270"/>
      <c r="O1783" s="270"/>
      <c r="P1783" s="270"/>
      <c r="Q1783" s="270"/>
      <c r="R1783" s="270"/>
      <c r="S1783" s="270"/>
      <c r="T1783" s="271"/>
      <c r="U1783" s="15"/>
      <c r="V1783" s="15"/>
      <c r="W1783" s="15"/>
      <c r="X1783" s="15"/>
      <c r="Y1783" s="15"/>
      <c r="Z1783" s="15"/>
      <c r="AA1783" s="15"/>
      <c r="AB1783" s="15"/>
      <c r="AC1783" s="15"/>
      <c r="AD1783" s="15"/>
      <c r="AE1783" s="15"/>
      <c r="AT1783" s="272" t="s">
        <v>149</v>
      </c>
      <c r="AU1783" s="272" t="s">
        <v>147</v>
      </c>
      <c r="AV1783" s="15" t="s">
        <v>146</v>
      </c>
      <c r="AW1783" s="15" t="s">
        <v>30</v>
      </c>
      <c r="AX1783" s="15" t="s">
        <v>81</v>
      </c>
      <c r="AY1783" s="272" t="s">
        <v>139</v>
      </c>
    </row>
    <row r="1784" s="2" customFormat="1" ht="16.5" customHeight="1">
      <c r="A1784" s="38"/>
      <c r="B1784" s="39"/>
      <c r="C1784" s="251" t="s">
        <v>1998</v>
      </c>
      <c r="D1784" s="251" t="s">
        <v>152</v>
      </c>
      <c r="E1784" s="252" t="s">
        <v>1999</v>
      </c>
      <c r="F1784" s="253" t="s">
        <v>2000</v>
      </c>
      <c r="G1784" s="254" t="s">
        <v>166</v>
      </c>
      <c r="H1784" s="255">
        <v>59.991999999999997</v>
      </c>
      <c r="I1784" s="256"/>
      <c r="J1784" s="257">
        <f>ROUND(I1784*H1784,2)</f>
        <v>0</v>
      </c>
      <c r="K1784" s="258"/>
      <c r="L1784" s="259"/>
      <c r="M1784" s="260" t="s">
        <v>1</v>
      </c>
      <c r="N1784" s="261" t="s">
        <v>39</v>
      </c>
      <c r="O1784" s="91"/>
      <c r="P1784" s="225">
        <f>O1784*H1784</f>
        <v>0</v>
      </c>
      <c r="Q1784" s="225">
        <v>2.0000000000000002E-05</v>
      </c>
      <c r="R1784" s="225">
        <f>Q1784*H1784</f>
        <v>0.00119984</v>
      </c>
      <c r="S1784" s="225">
        <v>0</v>
      </c>
      <c r="T1784" s="226">
        <f>S1784*H1784</f>
        <v>0</v>
      </c>
      <c r="U1784" s="38"/>
      <c r="V1784" s="38"/>
      <c r="W1784" s="38"/>
      <c r="X1784" s="38"/>
      <c r="Y1784" s="38"/>
      <c r="Z1784" s="38"/>
      <c r="AA1784" s="38"/>
      <c r="AB1784" s="38"/>
      <c r="AC1784" s="38"/>
      <c r="AD1784" s="38"/>
      <c r="AE1784" s="38"/>
      <c r="AR1784" s="227" t="s">
        <v>333</v>
      </c>
      <c r="AT1784" s="227" t="s">
        <v>152</v>
      </c>
      <c r="AU1784" s="227" t="s">
        <v>147</v>
      </c>
      <c r="AY1784" s="17" t="s">
        <v>139</v>
      </c>
      <c r="BE1784" s="228">
        <f>IF(N1784="základní",J1784,0)</f>
        <v>0</v>
      </c>
      <c r="BF1784" s="228">
        <f>IF(N1784="snížená",J1784,0)</f>
        <v>0</v>
      </c>
      <c r="BG1784" s="228">
        <f>IF(N1784="zákl. přenesená",J1784,0)</f>
        <v>0</v>
      </c>
      <c r="BH1784" s="228">
        <f>IF(N1784="sníž. přenesená",J1784,0)</f>
        <v>0</v>
      </c>
      <c r="BI1784" s="228">
        <f>IF(N1784="nulová",J1784,0)</f>
        <v>0</v>
      </c>
      <c r="BJ1784" s="17" t="s">
        <v>147</v>
      </c>
      <c r="BK1784" s="228">
        <f>ROUND(I1784*H1784,2)</f>
        <v>0</v>
      </c>
      <c r="BL1784" s="17" t="s">
        <v>256</v>
      </c>
      <c r="BM1784" s="227" t="s">
        <v>2001</v>
      </c>
    </row>
    <row r="1785" s="14" customFormat="1">
      <c r="A1785" s="14"/>
      <c r="B1785" s="240"/>
      <c r="C1785" s="241"/>
      <c r="D1785" s="231" t="s">
        <v>149</v>
      </c>
      <c r="E1785" s="242" t="s">
        <v>1</v>
      </c>
      <c r="F1785" s="243" t="s">
        <v>2002</v>
      </c>
      <c r="G1785" s="241"/>
      <c r="H1785" s="244">
        <v>57.134999999999998</v>
      </c>
      <c r="I1785" s="245"/>
      <c r="J1785" s="241"/>
      <c r="K1785" s="241"/>
      <c r="L1785" s="246"/>
      <c r="M1785" s="247"/>
      <c r="N1785" s="248"/>
      <c r="O1785" s="248"/>
      <c r="P1785" s="248"/>
      <c r="Q1785" s="248"/>
      <c r="R1785" s="248"/>
      <c r="S1785" s="248"/>
      <c r="T1785" s="249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0" t="s">
        <v>149</v>
      </c>
      <c r="AU1785" s="250" t="s">
        <v>147</v>
      </c>
      <c r="AV1785" s="14" t="s">
        <v>147</v>
      </c>
      <c r="AW1785" s="14" t="s">
        <v>30</v>
      </c>
      <c r="AX1785" s="14" t="s">
        <v>81</v>
      </c>
      <c r="AY1785" s="250" t="s">
        <v>139</v>
      </c>
    </row>
    <row r="1786" s="14" customFormat="1">
      <c r="A1786" s="14"/>
      <c r="B1786" s="240"/>
      <c r="C1786" s="241"/>
      <c r="D1786" s="231" t="s">
        <v>149</v>
      </c>
      <c r="E1786" s="241"/>
      <c r="F1786" s="243" t="s">
        <v>2003</v>
      </c>
      <c r="G1786" s="241"/>
      <c r="H1786" s="244">
        <v>59.991999999999997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149</v>
      </c>
      <c r="AU1786" s="250" t="s">
        <v>147</v>
      </c>
      <c r="AV1786" s="14" t="s">
        <v>147</v>
      </c>
      <c r="AW1786" s="14" t="s">
        <v>4</v>
      </c>
      <c r="AX1786" s="14" t="s">
        <v>81</v>
      </c>
      <c r="AY1786" s="250" t="s">
        <v>139</v>
      </c>
    </row>
    <row r="1787" s="2" customFormat="1" ht="24.15" customHeight="1">
      <c r="A1787" s="38"/>
      <c r="B1787" s="39"/>
      <c r="C1787" s="215" t="s">
        <v>2004</v>
      </c>
      <c r="D1787" s="215" t="s">
        <v>142</v>
      </c>
      <c r="E1787" s="216" t="s">
        <v>2005</v>
      </c>
      <c r="F1787" s="217" t="s">
        <v>2006</v>
      </c>
      <c r="G1787" s="218" t="s">
        <v>166</v>
      </c>
      <c r="H1787" s="219">
        <v>25</v>
      </c>
      <c r="I1787" s="220"/>
      <c r="J1787" s="221">
        <f>ROUND(I1787*H1787,2)</f>
        <v>0</v>
      </c>
      <c r="K1787" s="222"/>
      <c r="L1787" s="44"/>
      <c r="M1787" s="223" t="s">
        <v>1</v>
      </c>
      <c r="N1787" s="224" t="s">
        <v>39</v>
      </c>
      <c r="O1787" s="91"/>
      <c r="P1787" s="225">
        <f>O1787*H1787</f>
        <v>0</v>
      </c>
      <c r="Q1787" s="225">
        <v>0</v>
      </c>
      <c r="R1787" s="225">
        <f>Q1787*H1787</f>
        <v>0</v>
      </c>
      <c r="S1787" s="225">
        <v>3.0000000000000001E-05</v>
      </c>
      <c r="T1787" s="226">
        <f>S1787*H1787</f>
        <v>0.00075000000000000002</v>
      </c>
      <c r="U1787" s="38"/>
      <c r="V1787" s="38"/>
      <c r="W1787" s="38"/>
      <c r="X1787" s="38"/>
      <c r="Y1787" s="38"/>
      <c r="Z1787" s="38"/>
      <c r="AA1787" s="38"/>
      <c r="AB1787" s="38"/>
      <c r="AC1787" s="38"/>
      <c r="AD1787" s="38"/>
      <c r="AE1787" s="38"/>
      <c r="AR1787" s="227" t="s">
        <v>256</v>
      </c>
      <c r="AT1787" s="227" t="s">
        <v>142</v>
      </c>
      <c r="AU1787" s="227" t="s">
        <v>147</v>
      </c>
      <c r="AY1787" s="17" t="s">
        <v>139</v>
      </c>
      <c r="BE1787" s="228">
        <f>IF(N1787="základní",J1787,0)</f>
        <v>0</v>
      </c>
      <c r="BF1787" s="228">
        <f>IF(N1787="snížená",J1787,0)</f>
        <v>0</v>
      </c>
      <c r="BG1787" s="228">
        <f>IF(N1787="zákl. přenesená",J1787,0)</f>
        <v>0</v>
      </c>
      <c r="BH1787" s="228">
        <f>IF(N1787="sníž. přenesená",J1787,0)</f>
        <v>0</v>
      </c>
      <c r="BI1787" s="228">
        <f>IF(N1787="nulová",J1787,0)</f>
        <v>0</v>
      </c>
      <c r="BJ1787" s="17" t="s">
        <v>147</v>
      </c>
      <c r="BK1787" s="228">
        <f>ROUND(I1787*H1787,2)</f>
        <v>0</v>
      </c>
      <c r="BL1787" s="17" t="s">
        <v>256</v>
      </c>
      <c r="BM1787" s="227" t="s">
        <v>2007</v>
      </c>
    </row>
    <row r="1788" s="14" customFormat="1">
      <c r="A1788" s="14"/>
      <c r="B1788" s="240"/>
      <c r="C1788" s="241"/>
      <c r="D1788" s="231" t="s">
        <v>149</v>
      </c>
      <c r="E1788" s="242" t="s">
        <v>1</v>
      </c>
      <c r="F1788" s="243" t="s">
        <v>303</v>
      </c>
      <c r="G1788" s="241"/>
      <c r="H1788" s="244">
        <v>25</v>
      </c>
      <c r="I1788" s="245"/>
      <c r="J1788" s="241"/>
      <c r="K1788" s="241"/>
      <c r="L1788" s="246"/>
      <c r="M1788" s="247"/>
      <c r="N1788" s="248"/>
      <c r="O1788" s="248"/>
      <c r="P1788" s="248"/>
      <c r="Q1788" s="248"/>
      <c r="R1788" s="248"/>
      <c r="S1788" s="248"/>
      <c r="T1788" s="249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0" t="s">
        <v>149</v>
      </c>
      <c r="AU1788" s="250" t="s">
        <v>147</v>
      </c>
      <c r="AV1788" s="14" t="s">
        <v>147</v>
      </c>
      <c r="AW1788" s="14" t="s">
        <v>30</v>
      </c>
      <c r="AX1788" s="14" t="s">
        <v>81</v>
      </c>
      <c r="AY1788" s="250" t="s">
        <v>139</v>
      </c>
    </row>
    <row r="1789" s="2" customFormat="1" ht="16.5" customHeight="1">
      <c r="A1789" s="38"/>
      <c r="B1789" s="39"/>
      <c r="C1789" s="251" t="s">
        <v>2008</v>
      </c>
      <c r="D1789" s="251" t="s">
        <v>152</v>
      </c>
      <c r="E1789" s="252" t="s">
        <v>2009</v>
      </c>
      <c r="F1789" s="253" t="s">
        <v>2010</v>
      </c>
      <c r="G1789" s="254" t="s">
        <v>166</v>
      </c>
      <c r="H1789" s="255">
        <v>26.25</v>
      </c>
      <c r="I1789" s="256"/>
      <c r="J1789" s="257">
        <f>ROUND(I1789*H1789,2)</f>
        <v>0</v>
      </c>
      <c r="K1789" s="258"/>
      <c r="L1789" s="259"/>
      <c r="M1789" s="260" t="s">
        <v>1</v>
      </c>
      <c r="N1789" s="261" t="s">
        <v>39</v>
      </c>
      <c r="O1789" s="91"/>
      <c r="P1789" s="225">
        <f>O1789*H1789</f>
        <v>0</v>
      </c>
      <c r="Q1789" s="225">
        <v>1.0000000000000001E-05</v>
      </c>
      <c r="R1789" s="225">
        <f>Q1789*H1789</f>
        <v>0.00026250000000000004</v>
      </c>
      <c r="S1789" s="225">
        <v>0</v>
      </c>
      <c r="T1789" s="226">
        <f>S1789*H1789</f>
        <v>0</v>
      </c>
      <c r="U1789" s="38"/>
      <c r="V1789" s="38"/>
      <c r="W1789" s="38"/>
      <c r="X1789" s="38"/>
      <c r="Y1789" s="38"/>
      <c r="Z1789" s="38"/>
      <c r="AA1789" s="38"/>
      <c r="AB1789" s="38"/>
      <c r="AC1789" s="38"/>
      <c r="AD1789" s="38"/>
      <c r="AE1789" s="38"/>
      <c r="AR1789" s="227" t="s">
        <v>333</v>
      </c>
      <c r="AT1789" s="227" t="s">
        <v>152</v>
      </c>
      <c r="AU1789" s="227" t="s">
        <v>147</v>
      </c>
      <c r="AY1789" s="17" t="s">
        <v>139</v>
      </c>
      <c r="BE1789" s="228">
        <f>IF(N1789="základní",J1789,0)</f>
        <v>0</v>
      </c>
      <c r="BF1789" s="228">
        <f>IF(N1789="snížená",J1789,0)</f>
        <v>0</v>
      </c>
      <c r="BG1789" s="228">
        <f>IF(N1789="zákl. přenesená",J1789,0)</f>
        <v>0</v>
      </c>
      <c r="BH1789" s="228">
        <f>IF(N1789="sníž. přenesená",J1789,0)</f>
        <v>0</v>
      </c>
      <c r="BI1789" s="228">
        <f>IF(N1789="nulová",J1789,0)</f>
        <v>0</v>
      </c>
      <c r="BJ1789" s="17" t="s">
        <v>147</v>
      </c>
      <c r="BK1789" s="228">
        <f>ROUND(I1789*H1789,2)</f>
        <v>0</v>
      </c>
      <c r="BL1789" s="17" t="s">
        <v>256</v>
      </c>
      <c r="BM1789" s="227" t="s">
        <v>2011</v>
      </c>
    </row>
    <row r="1790" s="14" customFormat="1">
      <c r="A1790" s="14"/>
      <c r="B1790" s="240"/>
      <c r="C1790" s="241"/>
      <c r="D1790" s="231" t="s">
        <v>149</v>
      </c>
      <c r="E1790" s="242" t="s">
        <v>1</v>
      </c>
      <c r="F1790" s="243" t="s">
        <v>303</v>
      </c>
      <c r="G1790" s="241"/>
      <c r="H1790" s="244">
        <v>25</v>
      </c>
      <c r="I1790" s="245"/>
      <c r="J1790" s="241"/>
      <c r="K1790" s="241"/>
      <c r="L1790" s="246"/>
      <c r="M1790" s="247"/>
      <c r="N1790" s="248"/>
      <c r="O1790" s="248"/>
      <c r="P1790" s="248"/>
      <c r="Q1790" s="248"/>
      <c r="R1790" s="248"/>
      <c r="S1790" s="248"/>
      <c r="T1790" s="249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0" t="s">
        <v>149</v>
      </c>
      <c r="AU1790" s="250" t="s">
        <v>147</v>
      </c>
      <c r="AV1790" s="14" t="s">
        <v>147</v>
      </c>
      <c r="AW1790" s="14" t="s">
        <v>30</v>
      </c>
      <c r="AX1790" s="14" t="s">
        <v>81</v>
      </c>
      <c r="AY1790" s="250" t="s">
        <v>139</v>
      </c>
    </row>
    <row r="1791" s="14" customFormat="1">
      <c r="A1791" s="14"/>
      <c r="B1791" s="240"/>
      <c r="C1791" s="241"/>
      <c r="D1791" s="231" t="s">
        <v>149</v>
      </c>
      <c r="E1791" s="241"/>
      <c r="F1791" s="243" t="s">
        <v>2012</v>
      </c>
      <c r="G1791" s="241"/>
      <c r="H1791" s="244">
        <v>26.25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149</v>
      </c>
      <c r="AU1791" s="250" t="s">
        <v>147</v>
      </c>
      <c r="AV1791" s="14" t="s">
        <v>147</v>
      </c>
      <c r="AW1791" s="14" t="s">
        <v>4</v>
      </c>
      <c r="AX1791" s="14" t="s">
        <v>81</v>
      </c>
      <c r="AY1791" s="250" t="s">
        <v>139</v>
      </c>
    </row>
    <row r="1792" s="2" customFormat="1" ht="24.15" customHeight="1">
      <c r="A1792" s="38"/>
      <c r="B1792" s="39"/>
      <c r="C1792" s="215" t="s">
        <v>2013</v>
      </c>
      <c r="D1792" s="215" t="s">
        <v>142</v>
      </c>
      <c r="E1792" s="216" t="s">
        <v>2014</v>
      </c>
      <c r="F1792" s="217" t="s">
        <v>2015</v>
      </c>
      <c r="G1792" s="218" t="s">
        <v>166</v>
      </c>
      <c r="H1792" s="219">
        <v>217.78399999999999</v>
      </c>
      <c r="I1792" s="220"/>
      <c r="J1792" s="221">
        <f>ROUND(I1792*H1792,2)</f>
        <v>0</v>
      </c>
      <c r="K1792" s="222"/>
      <c r="L1792" s="44"/>
      <c r="M1792" s="223" t="s">
        <v>1</v>
      </c>
      <c r="N1792" s="224" t="s">
        <v>39</v>
      </c>
      <c r="O1792" s="91"/>
      <c r="P1792" s="225">
        <f>O1792*H1792</f>
        <v>0</v>
      </c>
      <c r="Q1792" s="225">
        <v>0.00020000000000000001</v>
      </c>
      <c r="R1792" s="225">
        <f>Q1792*H1792</f>
        <v>0.0435568</v>
      </c>
      <c r="S1792" s="225">
        <v>0</v>
      </c>
      <c r="T1792" s="226">
        <f>S1792*H1792</f>
        <v>0</v>
      </c>
      <c r="U1792" s="38"/>
      <c r="V1792" s="38"/>
      <c r="W1792" s="38"/>
      <c r="X1792" s="38"/>
      <c r="Y1792" s="38"/>
      <c r="Z1792" s="38"/>
      <c r="AA1792" s="38"/>
      <c r="AB1792" s="38"/>
      <c r="AC1792" s="38"/>
      <c r="AD1792" s="38"/>
      <c r="AE1792" s="38"/>
      <c r="AR1792" s="227" t="s">
        <v>256</v>
      </c>
      <c r="AT1792" s="227" t="s">
        <v>142</v>
      </c>
      <c r="AU1792" s="227" t="s">
        <v>147</v>
      </c>
      <c r="AY1792" s="17" t="s">
        <v>139</v>
      </c>
      <c r="BE1792" s="228">
        <f>IF(N1792="základní",J1792,0)</f>
        <v>0</v>
      </c>
      <c r="BF1792" s="228">
        <f>IF(N1792="snížená",J1792,0)</f>
        <v>0</v>
      </c>
      <c r="BG1792" s="228">
        <f>IF(N1792="zákl. přenesená",J1792,0)</f>
        <v>0</v>
      </c>
      <c r="BH1792" s="228">
        <f>IF(N1792="sníž. přenesená",J1792,0)</f>
        <v>0</v>
      </c>
      <c r="BI1792" s="228">
        <f>IF(N1792="nulová",J1792,0)</f>
        <v>0</v>
      </c>
      <c r="BJ1792" s="17" t="s">
        <v>147</v>
      </c>
      <c r="BK1792" s="228">
        <f>ROUND(I1792*H1792,2)</f>
        <v>0</v>
      </c>
      <c r="BL1792" s="17" t="s">
        <v>256</v>
      </c>
      <c r="BM1792" s="227" t="s">
        <v>2016</v>
      </c>
    </row>
    <row r="1793" s="13" customFormat="1">
      <c r="A1793" s="13"/>
      <c r="B1793" s="229"/>
      <c r="C1793" s="230"/>
      <c r="D1793" s="231" t="s">
        <v>149</v>
      </c>
      <c r="E1793" s="232" t="s">
        <v>1</v>
      </c>
      <c r="F1793" s="233" t="s">
        <v>1975</v>
      </c>
      <c r="G1793" s="230"/>
      <c r="H1793" s="232" t="s">
        <v>1</v>
      </c>
      <c r="I1793" s="234"/>
      <c r="J1793" s="230"/>
      <c r="K1793" s="230"/>
      <c r="L1793" s="235"/>
      <c r="M1793" s="236"/>
      <c r="N1793" s="237"/>
      <c r="O1793" s="237"/>
      <c r="P1793" s="237"/>
      <c r="Q1793" s="237"/>
      <c r="R1793" s="237"/>
      <c r="S1793" s="237"/>
      <c r="T1793" s="238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39" t="s">
        <v>149</v>
      </c>
      <c r="AU1793" s="239" t="s">
        <v>147</v>
      </c>
      <c r="AV1793" s="13" t="s">
        <v>81</v>
      </c>
      <c r="AW1793" s="13" t="s">
        <v>30</v>
      </c>
      <c r="AX1793" s="13" t="s">
        <v>73</v>
      </c>
      <c r="AY1793" s="239" t="s">
        <v>139</v>
      </c>
    </row>
    <row r="1794" s="13" customFormat="1">
      <c r="A1794" s="13"/>
      <c r="B1794" s="229"/>
      <c r="C1794" s="230"/>
      <c r="D1794" s="231" t="s">
        <v>149</v>
      </c>
      <c r="E1794" s="232" t="s">
        <v>1</v>
      </c>
      <c r="F1794" s="233" t="s">
        <v>187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149</v>
      </c>
      <c r="AU1794" s="239" t="s">
        <v>147</v>
      </c>
      <c r="AV1794" s="13" t="s">
        <v>81</v>
      </c>
      <c r="AW1794" s="13" t="s">
        <v>30</v>
      </c>
      <c r="AX1794" s="13" t="s">
        <v>73</v>
      </c>
      <c r="AY1794" s="239" t="s">
        <v>139</v>
      </c>
    </row>
    <row r="1795" s="14" customFormat="1">
      <c r="A1795" s="14"/>
      <c r="B1795" s="240"/>
      <c r="C1795" s="241"/>
      <c r="D1795" s="231" t="s">
        <v>149</v>
      </c>
      <c r="E1795" s="242" t="s">
        <v>1</v>
      </c>
      <c r="F1795" s="243" t="s">
        <v>188</v>
      </c>
      <c r="G1795" s="241"/>
      <c r="H1795" s="244">
        <v>7.8360000000000003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149</v>
      </c>
      <c r="AU1795" s="250" t="s">
        <v>147</v>
      </c>
      <c r="AV1795" s="14" t="s">
        <v>147</v>
      </c>
      <c r="AW1795" s="14" t="s">
        <v>30</v>
      </c>
      <c r="AX1795" s="14" t="s">
        <v>73</v>
      </c>
      <c r="AY1795" s="250" t="s">
        <v>139</v>
      </c>
    </row>
    <row r="1796" s="13" customFormat="1">
      <c r="A1796" s="13"/>
      <c r="B1796" s="229"/>
      <c r="C1796" s="230"/>
      <c r="D1796" s="231" t="s">
        <v>149</v>
      </c>
      <c r="E1796" s="232" t="s">
        <v>1</v>
      </c>
      <c r="F1796" s="233" t="s">
        <v>189</v>
      </c>
      <c r="G1796" s="230"/>
      <c r="H1796" s="232" t="s">
        <v>1</v>
      </c>
      <c r="I1796" s="234"/>
      <c r="J1796" s="230"/>
      <c r="K1796" s="230"/>
      <c r="L1796" s="235"/>
      <c r="M1796" s="236"/>
      <c r="N1796" s="237"/>
      <c r="O1796" s="237"/>
      <c r="P1796" s="237"/>
      <c r="Q1796" s="237"/>
      <c r="R1796" s="237"/>
      <c r="S1796" s="237"/>
      <c r="T1796" s="238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39" t="s">
        <v>149</v>
      </c>
      <c r="AU1796" s="239" t="s">
        <v>147</v>
      </c>
      <c r="AV1796" s="13" t="s">
        <v>81</v>
      </c>
      <c r="AW1796" s="13" t="s">
        <v>30</v>
      </c>
      <c r="AX1796" s="13" t="s">
        <v>73</v>
      </c>
      <c r="AY1796" s="239" t="s">
        <v>139</v>
      </c>
    </row>
    <row r="1797" s="14" customFormat="1">
      <c r="A1797" s="14"/>
      <c r="B1797" s="240"/>
      <c r="C1797" s="241"/>
      <c r="D1797" s="231" t="s">
        <v>149</v>
      </c>
      <c r="E1797" s="242" t="s">
        <v>1</v>
      </c>
      <c r="F1797" s="243" t="s">
        <v>190</v>
      </c>
      <c r="G1797" s="241"/>
      <c r="H1797" s="244">
        <v>1.228</v>
      </c>
      <c r="I1797" s="245"/>
      <c r="J1797" s="241"/>
      <c r="K1797" s="241"/>
      <c r="L1797" s="246"/>
      <c r="M1797" s="247"/>
      <c r="N1797" s="248"/>
      <c r="O1797" s="248"/>
      <c r="P1797" s="248"/>
      <c r="Q1797" s="248"/>
      <c r="R1797" s="248"/>
      <c r="S1797" s="248"/>
      <c r="T1797" s="249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50" t="s">
        <v>149</v>
      </c>
      <c r="AU1797" s="250" t="s">
        <v>147</v>
      </c>
      <c r="AV1797" s="14" t="s">
        <v>147</v>
      </c>
      <c r="AW1797" s="14" t="s">
        <v>30</v>
      </c>
      <c r="AX1797" s="14" t="s">
        <v>73</v>
      </c>
      <c r="AY1797" s="250" t="s">
        <v>139</v>
      </c>
    </row>
    <row r="1798" s="13" customFormat="1">
      <c r="A1798" s="13"/>
      <c r="B1798" s="229"/>
      <c r="C1798" s="230"/>
      <c r="D1798" s="231" t="s">
        <v>149</v>
      </c>
      <c r="E1798" s="232" t="s">
        <v>1</v>
      </c>
      <c r="F1798" s="233" t="s">
        <v>191</v>
      </c>
      <c r="G1798" s="230"/>
      <c r="H1798" s="232" t="s">
        <v>1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149</v>
      </c>
      <c r="AU1798" s="239" t="s">
        <v>147</v>
      </c>
      <c r="AV1798" s="13" t="s">
        <v>81</v>
      </c>
      <c r="AW1798" s="13" t="s">
        <v>30</v>
      </c>
      <c r="AX1798" s="13" t="s">
        <v>73</v>
      </c>
      <c r="AY1798" s="239" t="s">
        <v>139</v>
      </c>
    </row>
    <row r="1799" s="14" customFormat="1">
      <c r="A1799" s="14"/>
      <c r="B1799" s="240"/>
      <c r="C1799" s="241"/>
      <c r="D1799" s="231" t="s">
        <v>149</v>
      </c>
      <c r="E1799" s="242" t="s">
        <v>1</v>
      </c>
      <c r="F1799" s="243" t="s">
        <v>192</v>
      </c>
      <c r="G1799" s="241"/>
      <c r="H1799" s="244">
        <v>3.1259999999999999</v>
      </c>
      <c r="I1799" s="245"/>
      <c r="J1799" s="241"/>
      <c r="K1799" s="241"/>
      <c r="L1799" s="246"/>
      <c r="M1799" s="247"/>
      <c r="N1799" s="248"/>
      <c r="O1799" s="248"/>
      <c r="P1799" s="248"/>
      <c r="Q1799" s="248"/>
      <c r="R1799" s="248"/>
      <c r="S1799" s="248"/>
      <c r="T1799" s="249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0" t="s">
        <v>149</v>
      </c>
      <c r="AU1799" s="250" t="s">
        <v>147</v>
      </c>
      <c r="AV1799" s="14" t="s">
        <v>147</v>
      </c>
      <c r="AW1799" s="14" t="s">
        <v>30</v>
      </c>
      <c r="AX1799" s="14" t="s">
        <v>73</v>
      </c>
      <c r="AY1799" s="250" t="s">
        <v>139</v>
      </c>
    </row>
    <row r="1800" s="13" customFormat="1">
      <c r="A1800" s="13"/>
      <c r="B1800" s="229"/>
      <c r="C1800" s="230"/>
      <c r="D1800" s="231" t="s">
        <v>149</v>
      </c>
      <c r="E1800" s="232" t="s">
        <v>1</v>
      </c>
      <c r="F1800" s="233" t="s">
        <v>193</v>
      </c>
      <c r="G1800" s="230"/>
      <c r="H1800" s="232" t="s">
        <v>1</v>
      </c>
      <c r="I1800" s="234"/>
      <c r="J1800" s="230"/>
      <c r="K1800" s="230"/>
      <c r="L1800" s="235"/>
      <c r="M1800" s="236"/>
      <c r="N1800" s="237"/>
      <c r="O1800" s="237"/>
      <c r="P1800" s="237"/>
      <c r="Q1800" s="237"/>
      <c r="R1800" s="237"/>
      <c r="S1800" s="237"/>
      <c r="T1800" s="238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39" t="s">
        <v>149</v>
      </c>
      <c r="AU1800" s="239" t="s">
        <v>147</v>
      </c>
      <c r="AV1800" s="13" t="s">
        <v>81</v>
      </c>
      <c r="AW1800" s="13" t="s">
        <v>30</v>
      </c>
      <c r="AX1800" s="13" t="s">
        <v>73</v>
      </c>
      <c r="AY1800" s="239" t="s">
        <v>139</v>
      </c>
    </row>
    <row r="1801" s="14" customFormat="1">
      <c r="A1801" s="14"/>
      <c r="B1801" s="240"/>
      <c r="C1801" s="241"/>
      <c r="D1801" s="231" t="s">
        <v>149</v>
      </c>
      <c r="E1801" s="242" t="s">
        <v>1</v>
      </c>
      <c r="F1801" s="243" t="s">
        <v>194</v>
      </c>
      <c r="G1801" s="241"/>
      <c r="H1801" s="244">
        <v>7.8449999999999998</v>
      </c>
      <c r="I1801" s="245"/>
      <c r="J1801" s="241"/>
      <c r="K1801" s="241"/>
      <c r="L1801" s="246"/>
      <c r="M1801" s="247"/>
      <c r="N1801" s="248"/>
      <c r="O1801" s="248"/>
      <c r="P1801" s="248"/>
      <c r="Q1801" s="248"/>
      <c r="R1801" s="248"/>
      <c r="S1801" s="248"/>
      <c r="T1801" s="249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50" t="s">
        <v>149</v>
      </c>
      <c r="AU1801" s="250" t="s">
        <v>147</v>
      </c>
      <c r="AV1801" s="14" t="s">
        <v>147</v>
      </c>
      <c r="AW1801" s="14" t="s">
        <v>30</v>
      </c>
      <c r="AX1801" s="14" t="s">
        <v>73</v>
      </c>
      <c r="AY1801" s="250" t="s">
        <v>139</v>
      </c>
    </row>
    <row r="1802" s="13" customFormat="1">
      <c r="A1802" s="13"/>
      <c r="B1802" s="229"/>
      <c r="C1802" s="230"/>
      <c r="D1802" s="231" t="s">
        <v>149</v>
      </c>
      <c r="E1802" s="232" t="s">
        <v>1</v>
      </c>
      <c r="F1802" s="233" t="s">
        <v>195</v>
      </c>
      <c r="G1802" s="230"/>
      <c r="H1802" s="232" t="s">
        <v>1</v>
      </c>
      <c r="I1802" s="234"/>
      <c r="J1802" s="230"/>
      <c r="K1802" s="230"/>
      <c r="L1802" s="235"/>
      <c r="M1802" s="236"/>
      <c r="N1802" s="237"/>
      <c r="O1802" s="237"/>
      <c r="P1802" s="237"/>
      <c r="Q1802" s="237"/>
      <c r="R1802" s="237"/>
      <c r="S1802" s="237"/>
      <c r="T1802" s="23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9" t="s">
        <v>149</v>
      </c>
      <c r="AU1802" s="239" t="s">
        <v>147</v>
      </c>
      <c r="AV1802" s="13" t="s">
        <v>81</v>
      </c>
      <c r="AW1802" s="13" t="s">
        <v>30</v>
      </c>
      <c r="AX1802" s="13" t="s">
        <v>73</v>
      </c>
      <c r="AY1802" s="239" t="s">
        <v>139</v>
      </c>
    </row>
    <row r="1803" s="14" customFormat="1">
      <c r="A1803" s="14"/>
      <c r="B1803" s="240"/>
      <c r="C1803" s="241"/>
      <c r="D1803" s="231" t="s">
        <v>149</v>
      </c>
      <c r="E1803" s="242" t="s">
        <v>1</v>
      </c>
      <c r="F1803" s="243" t="s">
        <v>196</v>
      </c>
      <c r="G1803" s="241"/>
      <c r="H1803" s="244">
        <v>17.946999999999999</v>
      </c>
      <c r="I1803" s="245"/>
      <c r="J1803" s="241"/>
      <c r="K1803" s="241"/>
      <c r="L1803" s="246"/>
      <c r="M1803" s="247"/>
      <c r="N1803" s="248"/>
      <c r="O1803" s="248"/>
      <c r="P1803" s="248"/>
      <c r="Q1803" s="248"/>
      <c r="R1803" s="248"/>
      <c r="S1803" s="248"/>
      <c r="T1803" s="24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0" t="s">
        <v>149</v>
      </c>
      <c r="AU1803" s="250" t="s">
        <v>147</v>
      </c>
      <c r="AV1803" s="14" t="s">
        <v>147</v>
      </c>
      <c r="AW1803" s="14" t="s">
        <v>30</v>
      </c>
      <c r="AX1803" s="14" t="s">
        <v>73</v>
      </c>
      <c r="AY1803" s="250" t="s">
        <v>139</v>
      </c>
    </row>
    <row r="1804" s="13" customFormat="1">
      <c r="A1804" s="13"/>
      <c r="B1804" s="229"/>
      <c r="C1804" s="230"/>
      <c r="D1804" s="231" t="s">
        <v>149</v>
      </c>
      <c r="E1804" s="232" t="s">
        <v>1</v>
      </c>
      <c r="F1804" s="233" t="s">
        <v>197</v>
      </c>
      <c r="G1804" s="230"/>
      <c r="H1804" s="232" t="s">
        <v>1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9" t="s">
        <v>149</v>
      </c>
      <c r="AU1804" s="239" t="s">
        <v>147</v>
      </c>
      <c r="AV1804" s="13" t="s">
        <v>81</v>
      </c>
      <c r="AW1804" s="13" t="s">
        <v>30</v>
      </c>
      <c r="AX1804" s="13" t="s">
        <v>73</v>
      </c>
      <c r="AY1804" s="239" t="s">
        <v>139</v>
      </c>
    </row>
    <row r="1805" s="14" customFormat="1">
      <c r="A1805" s="14"/>
      <c r="B1805" s="240"/>
      <c r="C1805" s="241"/>
      <c r="D1805" s="231" t="s">
        <v>149</v>
      </c>
      <c r="E1805" s="242" t="s">
        <v>1</v>
      </c>
      <c r="F1805" s="243" t="s">
        <v>198</v>
      </c>
      <c r="G1805" s="241"/>
      <c r="H1805" s="244">
        <v>19.152999999999999</v>
      </c>
      <c r="I1805" s="245"/>
      <c r="J1805" s="241"/>
      <c r="K1805" s="241"/>
      <c r="L1805" s="246"/>
      <c r="M1805" s="247"/>
      <c r="N1805" s="248"/>
      <c r="O1805" s="248"/>
      <c r="P1805" s="248"/>
      <c r="Q1805" s="248"/>
      <c r="R1805" s="248"/>
      <c r="S1805" s="248"/>
      <c r="T1805" s="24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0" t="s">
        <v>149</v>
      </c>
      <c r="AU1805" s="250" t="s">
        <v>147</v>
      </c>
      <c r="AV1805" s="14" t="s">
        <v>147</v>
      </c>
      <c r="AW1805" s="14" t="s">
        <v>30</v>
      </c>
      <c r="AX1805" s="14" t="s">
        <v>73</v>
      </c>
      <c r="AY1805" s="250" t="s">
        <v>139</v>
      </c>
    </row>
    <row r="1806" s="13" customFormat="1">
      <c r="A1806" s="13"/>
      <c r="B1806" s="229"/>
      <c r="C1806" s="230"/>
      <c r="D1806" s="231" t="s">
        <v>149</v>
      </c>
      <c r="E1806" s="232" t="s">
        <v>1</v>
      </c>
      <c r="F1806" s="233" t="s">
        <v>1976</v>
      </c>
      <c r="G1806" s="230"/>
      <c r="H1806" s="232" t="s">
        <v>1</v>
      </c>
      <c r="I1806" s="234"/>
      <c r="J1806" s="230"/>
      <c r="K1806" s="230"/>
      <c r="L1806" s="235"/>
      <c r="M1806" s="236"/>
      <c r="N1806" s="237"/>
      <c r="O1806" s="237"/>
      <c r="P1806" s="237"/>
      <c r="Q1806" s="237"/>
      <c r="R1806" s="237"/>
      <c r="S1806" s="237"/>
      <c r="T1806" s="23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9" t="s">
        <v>149</v>
      </c>
      <c r="AU1806" s="239" t="s">
        <v>147</v>
      </c>
      <c r="AV1806" s="13" t="s">
        <v>81</v>
      </c>
      <c r="AW1806" s="13" t="s">
        <v>30</v>
      </c>
      <c r="AX1806" s="13" t="s">
        <v>73</v>
      </c>
      <c r="AY1806" s="239" t="s">
        <v>139</v>
      </c>
    </row>
    <row r="1807" s="13" customFormat="1">
      <c r="A1807" s="13"/>
      <c r="B1807" s="229"/>
      <c r="C1807" s="230"/>
      <c r="D1807" s="231" t="s">
        <v>149</v>
      </c>
      <c r="E1807" s="232" t="s">
        <v>1</v>
      </c>
      <c r="F1807" s="233" t="s">
        <v>187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149</v>
      </c>
      <c r="AU1807" s="239" t="s">
        <v>147</v>
      </c>
      <c r="AV1807" s="13" t="s">
        <v>81</v>
      </c>
      <c r="AW1807" s="13" t="s">
        <v>30</v>
      </c>
      <c r="AX1807" s="13" t="s">
        <v>73</v>
      </c>
      <c r="AY1807" s="239" t="s">
        <v>139</v>
      </c>
    </row>
    <row r="1808" s="14" customFormat="1">
      <c r="A1808" s="14"/>
      <c r="B1808" s="240"/>
      <c r="C1808" s="241"/>
      <c r="D1808" s="231" t="s">
        <v>149</v>
      </c>
      <c r="E1808" s="242" t="s">
        <v>1</v>
      </c>
      <c r="F1808" s="243" t="s">
        <v>221</v>
      </c>
      <c r="G1808" s="241"/>
      <c r="H1808" s="244">
        <v>28.326000000000001</v>
      </c>
      <c r="I1808" s="245"/>
      <c r="J1808" s="241"/>
      <c r="K1808" s="241"/>
      <c r="L1808" s="246"/>
      <c r="M1808" s="247"/>
      <c r="N1808" s="248"/>
      <c r="O1808" s="248"/>
      <c r="P1808" s="248"/>
      <c r="Q1808" s="248"/>
      <c r="R1808" s="248"/>
      <c r="S1808" s="248"/>
      <c r="T1808" s="24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0" t="s">
        <v>149</v>
      </c>
      <c r="AU1808" s="250" t="s">
        <v>147</v>
      </c>
      <c r="AV1808" s="14" t="s">
        <v>147</v>
      </c>
      <c r="AW1808" s="14" t="s">
        <v>30</v>
      </c>
      <c r="AX1808" s="14" t="s">
        <v>73</v>
      </c>
      <c r="AY1808" s="250" t="s">
        <v>139</v>
      </c>
    </row>
    <row r="1809" s="13" customFormat="1">
      <c r="A1809" s="13"/>
      <c r="B1809" s="229"/>
      <c r="C1809" s="230"/>
      <c r="D1809" s="231" t="s">
        <v>149</v>
      </c>
      <c r="E1809" s="232" t="s">
        <v>1</v>
      </c>
      <c r="F1809" s="233" t="s">
        <v>189</v>
      </c>
      <c r="G1809" s="230"/>
      <c r="H1809" s="232" t="s">
        <v>1</v>
      </c>
      <c r="I1809" s="234"/>
      <c r="J1809" s="230"/>
      <c r="K1809" s="230"/>
      <c r="L1809" s="235"/>
      <c r="M1809" s="236"/>
      <c r="N1809" s="237"/>
      <c r="O1809" s="237"/>
      <c r="P1809" s="237"/>
      <c r="Q1809" s="237"/>
      <c r="R1809" s="237"/>
      <c r="S1809" s="237"/>
      <c r="T1809" s="238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39" t="s">
        <v>149</v>
      </c>
      <c r="AU1809" s="239" t="s">
        <v>147</v>
      </c>
      <c r="AV1809" s="13" t="s">
        <v>81</v>
      </c>
      <c r="AW1809" s="13" t="s">
        <v>30</v>
      </c>
      <c r="AX1809" s="13" t="s">
        <v>73</v>
      </c>
      <c r="AY1809" s="239" t="s">
        <v>139</v>
      </c>
    </row>
    <row r="1810" s="14" customFormat="1">
      <c r="A1810" s="14"/>
      <c r="B1810" s="240"/>
      <c r="C1810" s="241"/>
      <c r="D1810" s="231" t="s">
        <v>149</v>
      </c>
      <c r="E1810" s="242" t="s">
        <v>1</v>
      </c>
      <c r="F1810" s="243" t="s">
        <v>222</v>
      </c>
      <c r="G1810" s="241"/>
      <c r="H1810" s="244">
        <v>12.492000000000001</v>
      </c>
      <c r="I1810" s="245"/>
      <c r="J1810" s="241"/>
      <c r="K1810" s="241"/>
      <c r="L1810" s="246"/>
      <c r="M1810" s="247"/>
      <c r="N1810" s="248"/>
      <c r="O1810" s="248"/>
      <c r="P1810" s="248"/>
      <c r="Q1810" s="248"/>
      <c r="R1810" s="248"/>
      <c r="S1810" s="248"/>
      <c r="T1810" s="249"/>
      <c r="U1810" s="14"/>
      <c r="V1810" s="14"/>
      <c r="W1810" s="14"/>
      <c r="X1810" s="14"/>
      <c r="Y1810" s="14"/>
      <c r="Z1810" s="14"/>
      <c r="AA1810" s="14"/>
      <c r="AB1810" s="14"/>
      <c r="AC1810" s="14"/>
      <c r="AD1810" s="14"/>
      <c r="AE1810" s="14"/>
      <c r="AT1810" s="250" t="s">
        <v>149</v>
      </c>
      <c r="AU1810" s="250" t="s">
        <v>147</v>
      </c>
      <c r="AV1810" s="14" t="s">
        <v>147</v>
      </c>
      <c r="AW1810" s="14" t="s">
        <v>30</v>
      </c>
      <c r="AX1810" s="14" t="s">
        <v>73</v>
      </c>
      <c r="AY1810" s="250" t="s">
        <v>139</v>
      </c>
    </row>
    <row r="1811" s="13" customFormat="1">
      <c r="A1811" s="13"/>
      <c r="B1811" s="229"/>
      <c r="C1811" s="230"/>
      <c r="D1811" s="231" t="s">
        <v>149</v>
      </c>
      <c r="E1811" s="232" t="s">
        <v>1</v>
      </c>
      <c r="F1811" s="233" t="s">
        <v>191</v>
      </c>
      <c r="G1811" s="230"/>
      <c r="H1811" s="232" t="s">
        <v>1</v>
      </c>
      <c r="I1811" s="234"/>
      <c r="J1811" s="230"/>
      <c r="K1811" s="230"/>
      <c r="L1811" s="235"/>
      <c r="M1811" s="236"/>
      <c r="N1811" s="237"/>
      <c r="O1811" s="237"/>
      <c r="P1811" s="237"/>
      <c r="Q1811" s="237"/>
      <c r="R1811" s="237"/>
      <c r="S1811" s="237"/>
      <c r="T1811" s="23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39" t="s">
        <v>149</v>
      </c>
      <c r="AU1811" s="239" t="s">
        <v>147</v>
      </c>
      <c r="AV1811" s="13" t="s">
        <v>81</v>
      </c>
      <c r="AW1811" s="13" t="s">
        <v>30</v>
      </c>
      <c r="AX1811" s="13" t="s">
        <v>73</v>
      </c>
      <c r="AY1811" s="239" t="s">
        <v>139</v>
      </c>
    </row>
    <row r="1812" s="14" customFormat="1">
      <c r="A1812" s="14"/>
      <c r="B1812" s="240"/>
      <c r="C1812" s="241"/>
      <c r="D1812" s="231" t="s">
        <v>149</v>
      </c>
      <c r="E1812" s="242" t="s">
        <v>1</v>
      </c>
      <c r="F1812" s="243" t="s">
        <v>223</v>
      </c>
      <c r="G1812" s="241"/>
      <c r="H1812" s="244">
        <v>22.003</v>
      </c>
      <c r="I1812" s="245"/>
      <c r="J1812" s="241"/>
      <c r="K1812" s="241"/>
      <c r="L1812" s="246"/>
      <c r="M1812" s="247"/>
      <c r="N1812" s="248"/>
      <c r="O1812" s="248"/>
      <c r="P1812" s="248"/>
      <c r="Q1812" s="248"/>
      <c r="R1812" s="248"/>
      <c r="S1812" s="248"/>
      <c r="T1812" s="249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50" t="s">
        <v>149</v>
      </c>
      <c r="AU1812" s="250" t="s">
        <v>147</v>
      </c>
      <c r="AV1812" s="14" t="s">
        <v>147</v>
      </c>
      <c r="AW1812" s="14" t="s">
        <v>30</v>
      </c>
      <c r="AX1812" s="14" t="s">
        <v>73</v>
      </c>
      <c r="AY1812" s="250" t="s">
        <v>139</v>
      </c>
    </row>
    <row r="1813" s="13" customFormat="1">
      <c r="A1813" s="13"/>
      <c r="B1813" s="229"/>
      <c r="C1813" s="230"/>
      <c r="D1813" s="231" t="s">
        <v>149</v>
      </c>
      <c r="E1813" s="232" t="s">
        <v>1</v>
      </c>
      <c r="F1813" s="233" t="s">
        <v>193</v>
      </c>
      <c r="G1813" s="230"/>
      <c r="H1813" s="232" t="s">
        <v>1</v>
      </c>
      <c r="I1813" s="234"/>
      <c r="J1813" s="230"/>
      <c r="K1813" s="230"/>
      <c r="L1813" s="235"/>
      <c r="M1813" s="236"/>
      <c r="N1813" s="237"/>
      <c r="O1813" s="237"/>
      <c r="P1813" s="237"/>
      <c r="Q1813" s="237"/>
      <c r="R1813" s="237"/>
      <c r="S1813" s="237"/>
      <c r="T1813" s="238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39" t="s">
        <v>149</v>
      </c>
      <c r="AU1813" s="239" t="s">
        <v>147</v>
      </c>
      <c r="AV1813" s="13" t="s">
        <v>81</v>
      </c>
      <c r="AW1813" s="13" t="s">
        <v>30</v>
      </c>
      <c r="AX1813" s="13" t="s">
        <v>73</v>
      </c>
      <c r="AY1813" s="239" t="s">
        <v>139</v>
      </c>
    </row>
    <row r="1814" s="14" customFormat="1">
      <c r="A1814" s="14"/>
      <c r="B1814" s="240"/>
      <c r="C1814" s="241"/>
      <c r="D1814" s="231" t="s">
        <v>149</v>
      </c>
      <c r="E1814" s="242" t="s">
        <v>1</v>
      </c>
      <c r="F1814" s="243" t="s">
        <v>224</v>
      </c>
      <c r="G1814" s="241"/>
      <c r="H1814" s="244">
        <v>32.311</v>
      </c>
      <c r="I1814" s="245"/>
      <c r="J1814" s="241"/>
      <c r="K1814" s="241"/>
      <c r="L1814" s="246"/>
      <c r="M1814" s="247"/>
      <c r="N1814" s="248"/>
      <c r="O1814" s="248"/>
      <c r="P1814" s="248"/>
      <c r="Q1814" s="248"/>
      <c r="R1814" s="248"/>
      <c r="S1814" s="248"/>
      <c r="T1814" s="249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50" t="s">
        <v>149</v>
      </c>
      <c r="AU1814" s="250" t="s">
        <v>147</v>
      </c>
      <c r="AV1814" s="14" t="s">
        <v>147</v>
      </c>
      <c r="AW1814" s="14" t="s">
        <v>30</v>
      </c>
      <c r="AX1814" s="14" t="s">
        <v>73</v>
      </c>
      <c r="AY1814" s="250" t="s">
        <v>139</v>
      </c>
    </row>
    <row r="1815" s="13" customFormat="1">
      <c r="A1815" s="13"/>
      <c r="B1815" s="229"/>
      <c r="C1815" s="230"/>
      <c r="D1815" s="231" t="s">
        <v>149</v>
      </c>
      <c r="E1815" s="232" t="s">
        <v>1</v>
      </c>
      <c r="F1815" s="233" t="s">
        <v>195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149</v>
      </c>
      <c r="AU1815" s="239" t="s">
        <v>147</v>
      </c>
      <c r="AV1815" s="13" t="s">
        <v>81</v>
      </c>
      <c r="AW1815" s="13" t="s">
        <v>30</v>
      </c>
      <c r="AX1815" s="13" t="s">
        <v>73</v>
      </c>
      <c r="AY1815" s="239" t="s">
        <v>139</v>
      </c>
    </row>
    <row r="1816" s="14" customFormat="1">
      <c r="A1816" s="14"/>
      <c r="B1816" s="240"/>
      <c r="C1816" s="241"/>
      <c r="D1816" s="231" t="s">
        <v>149</v>
      </c>
      <c r="E1816" s="242" t="s">
        <v>1</v>
      </c>
      <c r="F1816" s="243" t="s">
        <v>225</v>
      </c>
      <c r="G1816" s="241"/>
      <c r="H1816" s="244">
        <v>42.415999999999997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149</v>
      </c>
      <c r="AU1816" s="250" t="s">
        <v>147</v>
      </c>
      <c r="AV1816" s="14" t="s">
        <v>147</v>
      </c>
      <c r="AW1816" s="14" t="s">
        <v>30</v>
      </c>
      <c r="AX1816" s="14" t="s">
        <v>73</v>
      </c>
      <c r="AY1816" s="250" t="s">
        <v>139</v>
      </c>
    </row>
    <row r="1817" s="13" customFormat="1">
      <c r="A1817" s="13"/>
      <c r="B1817" s="229"/>
      <c r="C1817" s="230"/>
      <c r="D1817" s="231" t="s">
        <v>149</v>
      </c>
      <c r="E1817" s="232" t="s">
        <v>1</v>
      </c>
      <c r="F1817" s="233" t="s">
        <v>197</v>
      </c>
      <c r="G1817" s="230"/>
      <c r="H1817" s="232" t="s">
        <v>1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9" t="s">
        <v>149</v>
      </c>
      <c r="AU1817" s="239" t="s">
        <v>147</v>
      </c>
      <c r="AV1817" s="13" t="s">
        <v>81</v>
      </c>
      <c r="AW1817" s="13" t="s">
        <v>30</v>
      </c>
      <c r="AX1817" s="13" t="s">
        <v>73</v>
      </c>
      <c r="AY1817" s="239" t="s">
        <v>139</v>
      </c>
    </row>
    <row r="1818" s="14" customFormat="1">
      <c r="A1818" s="14"/>
      <c r="B1818" s="240"/>
      <c r="C1818" s="241"/>
      <c r="D1818" s="231" t="s">
        <v>149</v>
      </c>
      <c r="E1818" s="242" t="s">
        <v>1</v>
      </c>
      <c r="F1818" s="243" t="s">
        <v>226</v>
      </c>
      <c r="G1818" s="241"/>
      <c r="H1818" s="244">
        <v>45.816000000000002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0" t="s">
        <v>149</v>
      </c>
      <c r="AU1818" s="250" t="s">
        <v>147</v>
      </c>
      <c r="AV1818" s="14" t="s">
        <v>147</v>
      </c>
      <c r="AW1818" s="14" t="s">
        <v>30</v>
      </c>
      <c r="AX1818" s="14" t="s">
        <v>73</v>
      </c>
      <c r="AY1818" s="250" t="s">
        <v>139</v>
      </c>
    </row>
    <row r="1819" s="13" customFormat="1">
      <c r="A1819" s="13"/>
      <c r="B1819" s="229"/>
      <c r="C1819" s="230"/>
      <c r="D1819" s="231" t="s">
        <v>149</v>
      </c>
      <c r="E1819" s="232" t="s">
        <v>1</v>
      </c>
      <c r="F1819" s="233" t="s">
        <v>227</v>
      </c>
      <c r="G1819" s="230"/>
      <c r="H1819" s="232" t="s">
        <v>1</v>
      </c>
      <c r="I1819" s="234"/>
      <c r="J1819" s="230"/>
      <c r="K1819" s="230"/>
      <c r="L1819" s="235"/>
      <c r="M1819" s="236"/>
      <c r="N1819" s="237"/>
      <c r="O1819" s="237"/>
      <c r="P1819" s="237"/>
      <c r="Q1819" s="237"/>
      <c r="R1819" s="237"/>
      <c r="S1819" s="237"/>
      <c r="T1819" s="238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9" t="s">
        <v>149</v>
      </c>
      <c r="AU1819" s="239" t="s">
        <v>147</v>
      </c>
      <c r="AV1819" s="13" t="s">
        <v>81</v>
      </c>
      <c r="AW1819" s="13" t="s">
        <v>30</v>
      </c>
      <c r="AX1819" s="13" t="s">
        <v>73</v>
      </c>
      <c r="AY1819" s="239" t="s">
        <v>139</v>
      </c>
    </row>
    <row r="1820" s="13" customFormat="1">
      <c r="A1820" s="13"/>
      <c r="B1820" s="229"/>
      <c r="C1820" s="230"/>
      <c r="D1820" s="231" t="s">
        <v>149</v>
      </c>
      <c r="E1820" s="232" t="s">
        <v>1</v>
      </c>
      <c r="F1820" s="233" t="s">
        <v>228</v>
      </c>
      <c r="G1820" s="230"/>
      <c r="H1820" s="232" t="s">
        <v>1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149</v>
      </c>
      <c r="AU1820" s="239" t="s">
        <v>147</v>
      </c>
      <c r="AV1820" s="13" t="s">
        <v>81</v>
      </c>
      <c r="AW1820" s="13" t="s">
        <v>30</v>
      </c>
      <c r="AX1820" s="13" t="s">
        <v>73</v>
      </c>
      <c r="AY1820" s="239" t="s">
        <v>139</v>
      </c>
    </row>
    <row r="1821" s="14" customFormat="1">
      <c r="A1821" s="14"/>
      <c r="B1821" s="240"/>
      <c r="C1821" s="241"/>
      <c r="D1821" s="231" t="s">
        <v>149</v>
      </c>
      <c r="E1821" s="242" t="s">
        <v>1</v>
      </c>
      <c r="F1821" s="243" t="s">
        <v>229</v>
      </c>
      <c r="G1821" s="241"/>
      <c r="H1821" s="244">
        <v>-16.954999999999998</v>
      </c>
      <c r="I1821" s="245"/>
      <c r="J1821" s="241"/>
      <c r="K1821" s="241"/>
      <c r="L1821" s="246"/>
      <c r="M1821" s="247"/>
      <c r="N1821" s="248"/>
      <c r="O1821" s="248"/>
      <c r="P1821" s="248"/>
      <c r="Q1821" s="248"/>
      <c r="R1821" s="248"/>
      <c r="S1821" s="248"/>
      <c r="T1821" s="24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0" t="s">
        <v>149</v>
      </c>
      <c r="AU1821" s="250" t="s">
        <v>147</v>
      </c>
      <c r="AV1821" s="14" t="s">
        <v>147</v>
      </c>
      <c r="AW1821" s="14" t="s">
        <v>30</v>
      </c>
      <c r="AX1821" s="14" t="s">
        <v>73</v>
      </c>
      <c r="AY1821" s="250" t="s">
        <v>139</v>
      </c>
    </row>
    <row r="1822" s="13" customFormat="1">
      <c r="A1822" s="13"/>
      <c r="B1822" s="229"/>
      <c r="C1822" s="230"/>
      <c r="D1822" s="231" t="s">
        <v>149</v>
      </c>
      <c r="E1822" s="232" t="s">
        <v>1</v>
      </c>
      <c r="F1822" s="233" t="s">
        <v>230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149</v>
      </c>
      <c r="AU1822" s="239" t="s">
        <v>147</v>
      </c>
      <c r="AV1822" s="13" t="s">
        <v>81</v>
      </c>
      <c r="AW1822" s="13" t="s">
        <v>30</v>
      </c>
      <c r="AX1822" s="13" t="s">
        <v>73</v>
      </c>
      <c r="AY1822" s="239" t="s">
        <v>139</v>
      </c>
    </row>
    <row r="1823" s="14" customFormat="1">
      <c r="A1823" s="14"/>
      <c r="B1823" s="240"/>
      <c r="C1823" s="241"/>
      <c r="D1823" s="231" t="s">
        <v>149</v>
      </c>
      <c r="E1823" s="242" t="s">
        <v>1</v>
      </c>
      <c r="F1823" s="243" t="s">
        <v>231</v>
      </c>
      <c r="G1823" s="241"/>
      <c r="H1823" s="244">
        <v>-5.7599999999999998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149</v>
      </c>
      <c r="AU1823" s="250" t="s">
        <v>147</v>
      </c>
      <c r="AV1823" s="14" t="s">
        <v>147</v>
      </c>
      <c r="AW1823" s="14" t="s">
        <v>30</v>
      </c>
      <c r="AX1823" s="14" t="s">
        <v>73</v>
      </c>
      <c r="AY1823" s="250" t="s">
        <v>139</v>
      </c>
    </row>
    <row r="1824" s="15" customFormat="1">
      <c r="A1824" s="15"/>
      <c r="B1824" s="262"/>
      <c r="C1824" s="263"/>
      <c r="D1824" s="231" t="s">
        <v>149</v>
      </c>
      <c r="E1824" s="264" t="s">
        <v>1</v>
      </c>
      <c r="F1824" s="265" t="s">
        <v>170</v>
      </c>
      <c r="G1824" s="263"/>
      <c r="H1824" s="266">
        <v>217.78399999999999</v>
      </c>
      <c r="I1824" s="267"/>
      <c r="J1824" s="263"/>
      <c r="K1824" s="263"/>
      <c r="L1824" s="268"/>
      <c r="M1824" s="269"/>
      <c r="N1824" s="270"/>
      <c r="O1824" s="270"/>
      <c r="P1824" s="270"/>
      <c r="Q1824" s="270"/>
      <c r="R1824" s="270"/>
      <c r="S1824" s="270"/>
      <c r="T1824" s="271"/>
      <c r="U1824" s="15"/>
      <c r="V1824" s="15"/>
      <c r="W1824" s="15"/>
      <c r="X1824" s="15"/>
      <c r="Y1824" s="15"/>
      <c r="Z1824" s="15"/>
      <c r="AA1824" s="15"/>
      <c r="AB1824" s="15"/>
      <c r="AC1824" s="15"/>
      <c r="AD1824" s="15"/>
      <c r="AE1824" s="15"/>
      <c r="AT1824" s="272" t="s">
        <v>149</v>
      </c>
      <c r="AU1824" s="272" t="s">
        <v>147</v>
      </c>
      <c r="AV1824" s="15" t="s">
        <v>146</v>
      </c>
      <c r="AW1824" s="15" t="s">
        <v>30</v>
      </c>
      <c r="AX1824" s="15" t="s">
        <v>81</v>
      </c>
      <c r="AY1824" s="272" t="s">
        <v>139</v>
      </c>
    </row>
    <row r="1825" s="2" customFormat="1" ht="33" customHeight="1">
      <c r="A1825" s="38"/>
      <c r="B1825" s="39"/>
      <c r="C1825" s="215" t="s">
        <v>2017</v>
      </c>
      <c r="D1825" s="215" t="s">
        <v>142</v>
      </c>
      <c r="E1825" s="216" t="s">
        <v>2018</v>
      </c>
      <c r="F1825" s="217" t="s">
        <v>2019</v>
      </c>
      <c r="G1825" s="218" t="s">
        <v>166</v>
      </c>
      <c r="H1825" s="219">
        <v>217.78399999999999</v>
      </c>
      <c r="I1825" s="220"/>
      <c r="J1825" s="221">
        <f>ROUND(I1825*H1825,2)</f>
        <v>0</v>
      </c>
      <c r="K1825" s="222"/>
      <c r="L1825" s="44"/>
      <c r="M1825" s="223" t="s">
        <v>1</v>
      </c>
      <c r="N1825" s="224" t="s">
        <v>39</v>
      </c>
      <c r="O1825" s="91"/>
      <c r="P1825" s="225">
        <f>O1825*H1825</f>
        <v>0</v>
      </c>
      <c r="Q1825" s="225">
        <v>0.00029</v>
      </c>
      <c r="R1825" s="225">
        <f>Q1825*H1825</f>
        <v>0.063157359999999996</v>
      </c>
      <c r="S1825" s="225">
        <v>0</v>
      </c>
      <c r="T1825" s="226">
        <f>S1825*H1825</f>
        <v>0</v>
      </c>
      <c r="U1825" s="38"/>
      <c r="V1825" s="38"/>
      <c r="W1825" s="38"/>
      <c r="X1825" s="38"/>
      <c r="Y1825" s="38"/>
      <c r="Z1825" s="38"/>
      <c r="AA1825" s="38"/>
      <c r="AB1825" s="38"/>
      <c r="AC1825" s="38"/>
      <c r="AD1825" s="38"/>
      <c r="AE1825" s="38"/>
      <c r="AR1825" s="227" t="s">
        <v>256</v>
      </c>
      <c r="AT1825" s="227" t="s">
        <v>142</v>
      </c>
      <c r="AU1825" s="227" t="s">
        <v>147</v>
      </c>
      <c r="AY1825" s="17" t="s">
        <v>139</v>
      </c>
      <c r="BE1825" s="228">
        <f>IF(N1825="základní",J1825,0)</f>
        <v>0</v>
      </c>
      <c r="BF1825" s="228">
        <f>IF(N1825="snížená",J1825,0)</f>
        <v>0</v>
      </c>
      <c r="BG1825" s="228">
        <f>IF(N1825="zákl. přenesená",J1825,0)</f>
        <v>0</v>
      </c>
      <c r="BH1825" s="228">
        <f>IF(N1825="sníž. přenesená",J1825,0)</f>
        <v>0</v>
      </c>
      <c r="BI1825" s="228">
        <f>IF(N1825="nulová",J1825,0)</f>
        <v>0</v>
      </c>
      <c r="BJ1825" s="17" t="s">
        <v>147</v>
      </c>
      <c r="BK1825" s="228">
        <f>ROUND(I1825*H1825,2)</f>
        <v>0</v>
      </c>
      <c r="BL1825" s="17" t="s">
        <v>256</v>
      </c>
      <c r="BM1825" s="227" t="s">
        <v>2020</v>
      </c>
    </row>
    <row r="1826" s="13" customFormat="1">
      <c r="A1826" s="13"/>
      <c r="B1826" s="229"/>
      <c r="C1826" s="230"/>
      <c r="D1826" s="231" t="s">
        <v>149</v>
      </c>
      <c r="E1826" s="232" t="s">
        <v>1</v>
      </c>
      <c r="F1826" s="233" t="s">
        <v>1975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149</v>
      </c>
      <c r="AU1826" s="239" t="s">
        <v>147</v>
      </c>
      <c r="AV1826" s="13" t="s">
        <v>81</v>
      </c>
      <c r="AW1826" s="13" t="s">
        <v>30</v>
      </c>
      <c r="AX1826" s="13" t="s">
        <v>73</v>
      </c>
      <c r="AY1826" s="239" t="s">
        <v>139</v>
      </c>
    </row>
    <row r="1827" s="13" customFormat="1">
      <c r="A1827" s="13"/>
      <c r="B1827" s="229"/>
      <c r="C1827" s="230"/>
      <c r="D1827" s="231" t="s">
        <v>149</v>
      </c>
      <c r="E1827" s="232" t="s">
        <v>1</v>
      </c>
      <c r="F1827" s="233" t="s">
        <v>187</v>
      </c>
      <c r="G1827" s="230"/>
      <c r="H1827" s="232" t="s">
        <v>1</v>
      </c>
      <c r="I1827" s="234"/>
      <c r="J1827" s="230"/>
      <c r="K1827" s="230"/>
      <c r="L1827" s="235"/>
      <c r="M1827" s="236"/>
      <c r="N1827" s="237"/>
      <c r="O1827" s="237"/>
      <c r="P1827" s="237"/>
      <c r="Q1827" s="237"/>
      <c r="R1827" s="237"/>
      <c r="S1827" s="237"/>
      <c r="T1827" s="238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39" t="s">
        <v>149</v>
      </c>
      <c r="AU1827" s="239" t="s">
        <v>147</v>
      </c>
      <c r="AV1827" s="13" t="s">
        <v>81</v>
      </c>
      <c r="AW1827" s="13" t="s">
        <v>30</v>
      </c>
      <c r="AX1827" s="13" t="s">
        <v>73</v>
      </c>
      <c r="AY1827" s="239" t="s">
        <v>139</v>
      </c>
    </row>
    <row r="1828" s="14" customFormat="1">
      <c r="A1828" s="14"/>
      <c r="B1828" s="240"/>
      <c r="C1828" s="241"/>
      <c r="D1828" s="231" t="s">
        <v>149</v>
      </c>
      <c r="E1828" s="242" t="s">
        <v>1</v>
      </c>
      <c r="F1828" s="243" t="s">
        <v>188</v>
      </c>
      <c r="G1828" s="241"/>
      <c r="H1828" s="244">
        <v>7.8360000000000003</v>
      </c>
      <c r="I1828" s="245"/>
      <c r="J1828" s="241"/>
      <c r="K1828" s="241"/>
      <c r="L1828" s="246"/>
      <c r="M1828" s="247"/>
      <c r="N1828" s="248"/>
      <c r="O1828" s="248"/>
      <c r="P1828" s="248"/>
      <c r="Q1828" s="248"/>
      <c r="R1828" s="248"/>
      <c r="S1828" s="248"/>
      <c r="T1828" s="249"/>
      <c r="U1828" s="14"/>
      <c r="V1828" s="14"/>
      <c r="W1828" s="14"/>
      <c r="X1828" s="14"/>
      <c r="Y1828" s="14"/>
      <c r="Z1828" s="14"/>
      <c r="AA1828" s="14"/>
      <c r="AB1828" s="14"/>
      <c r="AC1828" s="14"/>
      <c r="AD1828" s="14"/>
      <c r="AE1828" s="14"/>
      <c r="AT1828" s="250" t="s">
        <v>149</v>
      </c>
      <c r="AU1828" s="250" t="s">
        <v>147</v>
      </c>
      <c r="AV1828" s="14" t="s">
        <v>147</v>
      </c>
      <c r="AW1828" s="14" t="s">
        <v>30</v>
      </c>
      <c r="AX1828" s="14" t="s">
        <v>73</v>
      </c>
      <c r="AY1828" s="250" t="s">
        <v>139</v>
      </c>
    </row>
    <row r="1829" s="13" customFormat="1">
      <c r="A1829" s="13"/>
      <c r="B1829" s="229"/>
      <c r="C1829" s="230"/>
      <c r="D1829" s="231" t="s">
        <v>149</v>
      </c>
      <c r="E1829" s="232" t="s">
        <v>1</v>
      </c>
      <c r="F1829" s="233" t="s">
        <v>189</v>
      </c>
      <c r="G1829" s="230"/>
      <c r="H1829" s="232" t="s">
        <v>1</v>
      </c>
      <c r="I1829" s="234"/>
      <c r="J1829" s="230"/>
      <c r="K1829" s="230"/>
      <c r="L1829" s="235"/>
      <c r="M1829" s="236"/>
      <c r="N1829" s="237"/>
      <c r="O1829" s="237"/>
      <c r="P1829" s="237"/>
      <c r="Q1829" s="237"/>
      <c r="R1829" s="237"/>
      <c r="S1829" s="237"/>
      <c r="T1829" s="238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39" t="s">
        <v>149</v>
      </c>
      <c r="AU1829" s="239" t="s">
        <v>147</v>
      </c>
      <c r="AV1829" s="13" t="s">
        <v>81</v>
      </c>
      <c r="AW1829" s="13" t="s">
        <v>30</v>
      </c>
      <c r="AX1829" s="13" t="s">
        <v>73</v>
      </c>
      <c r="AY1829" s="239" t="s">
        <v>139</v>
      </c>
    </row>
    <row r="1830" s="14" customFormat="1">
      <c r="A1830" s="14"/>
      <c r="B1830" s="240"/>
      <c r="C1830" s="241"/>
      <c r="D1830" s="231" t="s">
        <v>149</v>
      </c>
      <c r="E1830" s="242" t="s">
        <v>1</v>
      </c>
      <c r="F1830" s="243" t="s">
        <v>190</v>
      </c>
      <c r="G1830" s="241"/>
      <c r="H1830" s="244">
        <v>1.228</v>
      </c>
      <c r="I1830" s="245"/>
      <c r="J1830" s="241"/>
      <c r="K1830" s="241"/>
      <c r="L1830" s="246"/>
      <c r="M1830" s="247"/>
      <c r="N1830" s="248"/>
      <c r="O1830" s="248"/>
      <c r="P1830" s="248"/>
      <c r="Q1830" s="248"/>
      <c r="R1830" s="248"/>
      <c r="S1830" s="248"/>
      <c r="T1830" s="249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50" t="s">
        <v>149</v>
      </c>
      <c r="AU1830" s="250" t="s">
        <v>147</v>
      </c>
      <c r="AV1830" s="14" t="s">
        <v>147</v>
      </c>
      <c r="AW1830" s="14" t="s">
        <v>30</v>
      </c>
      <c r="AX1830" s="14" t="s">
        <v>73</v>
      </c>
      <c r="AY1830" s="250" t="s">
        <v>139</v>
      </c>
    </row>
    <row r="1831" s="13" customFormat="1">
      <c r="A1831" s="13"/>
      <c r="B1831" s="229"/>
      <c r="C1831" s="230"/>
      <c r="D1831" s="231" t="s">
        <v>149</v>
      </c>
      <c r="E1831" s="232" t="s">
        <v>1</v>
      </c>
      <c r="F1831" s="233" t="s">
        <v>191</v>
      </c>
      <c r="G1831" s="230"/>
      <c r="H1831" s="232" t="s">
        <v>1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149</v>
      </c>
      <c r="AU1831" s="239" t="s">
        <v>147</v>
      </c>
      <c r="AV1831" s="13" t="s">
        <v>81</v>
      </c>
      <c r="AW1831" s="13" t="s">
        <v>30</v>
      </c>
      <c r="AX1831" s="13" t="s">
        <v>73</v>
      </c>
      <c r="AY1831" s="239" t="s">
        <v>139</v>
      </c>
    </row>
    <row r="1832" s="14" customFormat="1">
      <c r="A1832" s="14"/>
      <c r="B1832" s="240"/>
      <c r="C1832" s="241"/>
      <c r="D1832" s="231" t="s">
        <v>149</v>
      </c>
      <c r="E1832" s="242" t="s">
        <v>1</v>
      </c>
      <c r="F1832" s="243" t="s">
        <v>192</v>
      </c>
      <c r="G1832" s="241"/>
      <c r="H1832" s="244">
        <v>3.1259999999999999</v>
      </c>
      <c r="I1832" s="245"/>
      <c r="J1832" s="241"/>
      <c r="K1832" s="241"/>
      <c r="L1832" s="246"/>
      <c r="M1832" s="247"/>
      <c r="N1832" s="248"/>
      <c r="O1832" s="248"/>
      <c r="P1832" s="248"/>
      <c r="Q1832" s="248"/>
      <c r="R1832" s="248"/>
      <c r="S1832" s="248"/>
      <c r="T1832" s="249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50" t="s">
        <v>149</v>
      </c>
      <c r="AU1832" s="250" t="s">
        <v>147</v>
      </c>
      <c r="AV1832" s="14" t="s">
        <v>147</v>
      </c>
      <c r="AW1832" s="14" t="s">
        <v>30</v>
      </c>
      <c r="AX1832" s="14" t="s">
        <v>73</v>
      </c>
      <c r="AY1832" s="250" t="s">
        <v>139</v>
      </c>
    </row>
    <row r="1833" s="13" customFormat="1">
      <c r="A1833" s="13"/>
      <c r="B1833" s="229"/>
      <c r="C1833" s="230"/>
      <c r="D1833" s="231" t="s">
        <v>149</v>
      </c>
      <c r="E1833" s="232" t="s">
        <v>1</v>
      </c>
      <c r="F1833" s="233" t="s">
        <v>193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149</v>
      </c>
      <c r="AU1833" s="239" t="s">
        <v>147</v>
      </c>
      <c r="AV1833" s="13" t="s">
        <v>81</v>
      </c>
      <c r="AW1833" s="13" t="s">
        <v>30</v>
      </c>
      <c r="AX1833" s="13" t="s">
        <v>73</v>
      </c>
      <c r="AY1833" s="239" t="s">
        <v>139</v>
      </c>
    </row>
    <row r="1834" s="14" customFormat="1">
      <c r="A1834" s="14"/>
      <c r="B1834" s="240"/>
      <c r="C1834" s="241"/>
      <c r="D1834" s="231" t="s">
        <v>149</v>
      </c>
      <c r="E1834" s="242" t="s">
        <v>1</v>
      </c>
      <c r="F1834" s="243" t="s">
        <v>194</v>
      </c>
      <c r="G1834" s="241"/>
      <c r="H1834" s="244">
        <v>7.8449999999999998</v>
      </c>
      <c r="I1834" s="245"/>
      <c r="J1834" s="241"/>
      <c r="K1834" s="241"/>
      <c r="L1834" s="246"/>
      <c r="M1834" s="247"/>
      <c r="N1834" s="248"/>
      <c r="O1834" s="248"/>
      <c r="P1834" s="248"/>
      <c r="Q1834" s="248"/>
      <c r="R1834" s="248"/>
      <c r="S1834" s="248"/>
      <c r="T1834" s="24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50" t="s">
        <v>149</v>
      </c>
      <c r="AU1834" s="250" t="s">
        <v>147</v>
      </c>
      <c r="AV1834" s="14" t="s">
        <v>147</v>
      </c>
      <c r="AW1834" s="14" t="s">
        <v>30</v>
      </c>
      <c r="AX1834" s="14" t="s">
        <v>73</v>
      </c>
      <c r="AY1834" s="250" t="s">
        <v>139</v>
      </c>
    </row>
    <row r="1835" s="13" customFormat="1">
      <c r="A1835" s="13"/>
      <c r="B1835" s="229"/>
      <c r="C1835" s="230"/>
      <c r="D1835" s="231" t="s">
        <v>149</v>
      </c>
      <c r="E1835" s="232" t="s">
        <v>1</v>
      </c>
      <c r="F1835" s="233" t="s">
        <v>195</v>
      </c>
      <c r="G1835" s="230"/>
      <c r="H1835" s="232" t="s">
        <v>1</v>
      </c>
      <c r="I1835" s="234"/>
      <c r="J1835" s="230"/>
      <c r="K1835" s="230"/>
      <c r="L1835" s="235"/>
      <c r="M1835" s="236"/>
      <c r="N1835" s="237"/>
      <c r="O1835" s="237"/>
      <c r="P1835" s="237"/>
      <c r="Q1835" s="237"/>
      <c r="R1835" s="237"/>
      <c r="S1835" s="237"/>
      <c r="T1835" s="238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39" t="s">
        <v>149</v>
      </c>
      <c r="AU1835" s="239" t="s">
        <v>147</v>
      </c>
      <c r="AV1835" s="13" t="s">
        <v>81</v>
      </c>
      <c r="AW1835" s="13" t="s">
        <v>30</v>
      </c>
      <c r="AX1835" s="13" t="s">
        <v>73</v>
      </c>
      <c r="AY1835" s="239" t="s">
        <v>139</v>
      </c>
    </row>
    <row r="1836" s="14" customFormat="1">
      <c r="A1836" s="14"/>
      <c r="B1836" s="240"/>
      <c r="C1836" s="241"/>
      <c r="D1836" s="231" t="s">
        <v>149</v>
      </c>
      <c r="E1836" s="242" t="s">
        <v>1</v>
      </c>
      <c r="F1836" s="243" t="s">
        <v>196</v>
      </c>
      <c r="G1836" s="241"/>
      <c r="H1836" s="244">
        <v>17.946999999999999</v>
      </c>
      <c r="I1836" s="245"/>
      <c r="J1836" s="241"/>
      <c r="K1836" s="241"/>
      <c r="L1836" s="246"/>
      <c r="M1836" s="247"/>
      <c r="N1836" s="248"/>
      <c r="O1836" s="248"/>
      <c r="P1836" s="248"/>
      <c r="Q1836" s="248"/>
      <c r="R1836" s="248"/>
      <c r="S1836" s="248"/>
      <c r="T1836" s="249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0" t="s">
        <v>149</v>
      </c>
      <c r="AU1836" s="250" t="s">
        <v>147</v>
      </c>
      <c r="AV1836" s="14" t="s">
        <v>147</v>
      </c>
      <c r="AW1836" s="14" t="s">
        <v>30</v>
      </c>
      <c r="AX1836" s="14" t="s">
        <v>73</v>
      </c>
      <c r="AY1836" s="250" t="s">
        <v>139</v>
      </c>
    </row>
    <row r="1837" s="13" customFormat="1">
      <c r="A1837" s="13"/>
      <c r="B1837" s="229"/>
      <c r="C1837" s="230"/>
      <c r="D1837" s="231" t="s">
        <v>149</v>
      </c>
      <c r="E1837" s="232" t="s">
        <v>1</v>
      </c>
      <c r="F1837" s="233" t="s">
        <v>197</v>
      </c>
      <c r="G1837" s="230"/>
      <c r="H1837" s="232" t="s">
        <v>1</v>
      </c>
      <c r="I1837" s="234"/>
      <c r="J1837" s="230"/>
      <c r="K1837" s="230"/>
      <c r="L1837" s="235"/>
      <c r="M1837" s="236"/>
      <c r="N1837" s="237"/>
      <c r="O1837" s="237"/>
      <c r="P1837" s="237"/>
      <c r="Q1837" s="237"/>
      <c r="R1837" s="237"/>
      <c r="S1837" s="237"/>
      <c r="T1837" s="238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239" t="s">
        <v>149</v>
      </c>
      <c r="AU1837" s="239" t="s">
        <v>147</v>
      </c>
      <c r="AV1837" s="13" t="s">
        <v>81</v>
      </c>
      <c r="AW1837" s="13" t="s">
        <v>30</v>
      </c>
      <c r="AX1837" s="13" t="s">
        <v>73</v>
      </c>
      <c r="AY1837" s="239" t="s">
        <v>139</v>
      </c>
    </row>
    <row r="1838" s="14" customFormat="1">
      <c r="A1838" s="14"/>
      <c r="B1838" s="240"/>
      <c r="C1838" s="241"/>
      <c r="D1838" s="231" t="s">
        <v>149</v>
      </c>
      <c r="E1838" s="242" t="s">
        <v>1</v>
      </c>
      <c r="F1838" s="243" t="s">
        <v>198</v>
      </c>
      <c r="G1838" s="241"/>
      <c r="H1838" s="244">
        <v>19.152999999999999</v>
      </c>
      <c r="I1838" s="245"/>
      <c r="J1838" s="241"/>
      <c r="K1838" s="241"/>
      <c r="L1838" s="246"/>
      <c r="M1838" s="247"/>
      <c r="N1838" s="248"/>
      <c r="O1838" s="248"/>
      <c r="P1838" s="248"/>
      <c r="Q1838" s="248"/>
      <c r="R1838" s="248"/>
      <c r="S1838" s="248"/>
      <c r="T1838" s="249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0" t="s">
        <v>149</v>
      </c>
      <c r="AU1838" s="250" t="s">
        <v>147</v>
      </c>
      <c r="AV1838" s="14" t="s">
        <v>147</v>
      </c>
      <c r="AW1838" s="14" t="s">
        <v>30</v>
      </c>
      <c r="AX1838" s="14" t="s">
        <v>73</v>
      </c>
      <c r="AY1838" s="250" t="s">
        <v>139</v>
      </c>
    </row>
    <row r="1839" s="13" customFormat="1">
      <c r="A1839" s="13"/>
      <c r="B1839" s="229"/>
      <c r="C1839" s="230"/>
      <c r="D1839" s="231" t="s">
        <v>149</v>
      </c>
      <c r="E1839" s="232" t="s">
        <v>1</v>
      </c>
      <c r="F1839" s="233" t="s">
        <v>1976</v>
      </c>
      <c r="G1839" s="230"/>
      <c r="H1839" s="232" t="s">
        <v>1</v>
      </c>
      <c r="I1839" s="234"/>
      <c r="J1839" s="230"/>
      <c r="K1839" s="230"/>
      <c r="L1839" s="235"/>
      <c r="M1839" s="236"/>
      <c r="N1839" s="237"/>
      <c r="O1839" s="237"/>
      <c r="P1839" s="237"/>
      <c r="Q1839" s="237"/>
      <c r="R1839" s="237"/>
      <c r="S1839" s="237"/>
      <c r="T1839" s="238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39" t="s">
        <v>149</v>
      </c>
      <c r="AU1839" s="239" t="s">
        <v>147</v>
      </c>
      <c r="AV1839" s="13" t="s">
        <v>81</v>
      </c>
      <c r="AW1839" s="13" t="s">
        <v>30</v>
      </c>
      <c r="AX1839" s="13" t="s">
        <v>73</v>
      </c>
      <c r="AY1839" s="239" t="s">
        <v>139</v>
      </c>
    </row>
    <row r="1840" s="13" customFormat="1">
      <c r="A1840" s="13"/>
      <c r="B1840" s="229"/>
      <c r="C1840" s="230"/>
      <c r="D1840" s="231" t="s">
        <v>149</v>
      </c>
      <c r="E1840" s="232" t="s">
        <v>1</v>
      </c>
      <c r="F1840" s="233" t="s">
        <v>187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149</v>
      </c>
      <c r="AU1840" s="239" t="s">
        <v>147</v>
      </c>
      <c r="AV1840" s="13" t="s">
        <v>81</v>
      </c>
      <c r="AW1840" s="13" t="s">
        <v>30</v>
      </c>
      <c r="AX1840" s="13" t="s">
        <v>73</v>
      </c>
      <c r="AY1840" s="239" t="s">
        <v>139</v>
      </c>
    </row>
    <row r="1841" s="14" customFormat="1">
      <c r="A1841" s="14"/>
      <c r="B1841" s="240"/>
      <c r="C1841" s="241"/>
      <c r="D1841" s="231" t="s">
        <v>149</v>
      </c>
      <c r="E1841" s="242" t="s">
        <v>1</v>
      </c>
      <c r="F1841" s="243" t="s">
        <v>221</v>
      </c>
      <c r="G1841" s="241"/>
      <c r="H1841" s="244">
        <v>28.326000000000001</v>
      </c>
      <c r="I1841" s="245"/>
      <c r="J1841" s="241"/>
      <c r="K1841" s="241"/>
      <c r="L1841" s="246"/>
      <c r="M1841" s="247"/>
      <c r="N1841" s="248"/>
      <c r="O1841" s="248"/>
      <c r="P1841" s="248"/>
      <c r="Q1841" s="248"/>
      <c r="R1841" s="248"/>
      <c r="S1841" s="248"/>
      <c r="T1841" s="249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0" t="s">
        <v>149</v>
      </c>
      <c r="AU1841" s="250" t="s">
        <v>147</v>
      </c>
      <c r="AV1841" s="14" t="s">
        <v>147</v>
      </c>
      <c r="AW1841" s="14" t="s">
        <v>30</v>
      </c>
      <c r="AX1841" s="14" t="s">
        <v>73</v>
      </c>
      <c r="AY1841" s="250" t="s">
        <v>139</v>
      </c>
    </row>
    <row r="1842" s="13" customFormat="1">
      <c r="A1842" s="13"/>
      <c r="B1842" s="229"/>
      <c r="C1842" s="230"/>
      <c r="D1842" s="231" t="s">
        <v>149</v>
      </c>
      <c r="E1842" s="232" t="s">
        <v>1</v>
      </c>
      <c r="F1842" s="233" t="s">
        <v>189</v>
      </c>
      <c r="G1842" s="230"/>
      <c r="H1842" s="232" t="s">
        <v>1</v>
      </c>
      <c r="I1842" s="234"/>
      <c r="J1842" s="230"/>
      <c r="K1842" s="230"/>
      <c r="L1842" s="235"/>
      <c r="M1842" s="236"/>
      <c r="N1842" s="237"/>
      <c r="O1842" s="237"/>
      <c r="P1842" s="237"/>
      <c r="Q1842" s="237"/>
      <c r="R1842" s="237"/>
      <c r="S1842" s="237"/>
      <c r="T1842" s="238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39" t="s">
        <v>149</v>
      </c>
      <c r="AU1842" s="239" t="s">
        <v>147</v>
      </c>
      <c r="AV1842" s="13" t="s">
        <v>81</v>
      </c>
      <c r="AW1842" s="13" t="s">
        <v>30</v>
      </c>
      <c r="AX1842" s="13" t="s">
        <v>73</v>
      </c>
      <c r="AY1842" s="239" t="s">
        <v>139</v>
      </c>
    </row>
    <row r="1843" s="14" customFormat="1">
      <c r="A1843" s="14"/>
      <c r="B1843" s="240"/>
      <c r="C1843" s="241"/>
      <c r="D1843" s="231" t="s">
        <v>149</v>
      </c>
      <c r="E1843" s="242" t="s">
        <v>1</v>
      </c>
      <c r="F1843" s="243" t="s">
        <v>222</v>
      </c>
      <c r="G1843" s="241"/>
      <c r="H1843" s="244">
        <v>12.492000000000001</v>
      </c>
      <c r="I1843" s="245"/>
      <c r="J1843" s="241"/>
      <c r="K1843" s="241"/>
      <c r="L1843" s="246"/>
      <c r="M1843" s="247"/>
      <c r="N1843" s="248"/>
      <c r="O1843" s="248"/>
      <c r="P1843" s="248"/>
      <c r="Q1843" s="248"/>
      <c r="R1843" s="248"/>
      <c r="S1843" s="248"/>
      <c r="T1843" s="249"/>
      <c r="U1843" s="14"/>
      <c r="V1843" s="14"/>
      <c r="W1843" s="14"/>
      <c r="X1843" s="14"/>
      <c r="Y1843" s="14"/>
      <c r="Z1843" s="14"/>
      <c r="AA1843" s="14"/>
      <c r="AB1843" s="14"/>
      <c r="AC1843" s="14"/>
      <c r="AD1843" s="14"/>
      <c r="AE1843" s="14"/>
      <c r="AT1843" s="250" t="s">
        <v>149</v>
      </c>
      <c r="AU1843" s="250" t="s">
        <v>147</v>
      </c>
      <c r="AV1843" s="14" t="s">
        <v>147</v>
      </c>
      <c r="AW1843" s="14" t="s">
        <v>30</v>
      </c>
      <c r="AX1843" s="14" t="s">
        <v>73</v>
      </c>
      <c r="AY1843" s="250" t="s">
        <v>139</v>
      </c>
    </row>
    <row r="1844" s="13" customFormat="1">
      <c r="A1844" s="13"/>
      <c r="B1844" s="229"/>
      <c r="C1844" s="230"/>
      <c r="D1844" s="231" t="s">
        <v>149</v>
      </c>
      <c r="E1844" s="232" t="s">
        <v>1</v>
      </c>
      <c r="F1844" s="233" t="s">
        <v>191</v>
      </c>
      <c r="G1844" s="230"/>
      <c r="H1844" s="232" t="s">
        <v>1</v>
      </c>
      <c r="I1844" s="234"/>
      <c r="J1844" s="230"/>
      <c r="K1844" s="230"/>
      <c r="L1844" s="235"/>
      <c r="M1844" s="236"/>
      <c r="N1844" s="237"/>
      <c r="O1844" s="237"/>
      <c r="P1844" s="237"/>
      <c r="Q1844" s="237"/>
      <c r="R1844" s="237"/>
      <c r="S1844" s="237"/>
      <c r="T1844" s="23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39" t="s">
        <v>149</v>
      </c>
      <c r="AU1844" s="239" t="s">
        <v>147</v>
      </c>
      <c r="AV1844" s="13" t="s">
        <v>81</v>
      </c>
      <c r="AW1844" s="13" t="s">
        <v>30</v>
      </c>
      <c r="AX1844" s="13" t="s">
        <v>73</v>
      </c>
      <c r="AY1844" s="239" t="s">
        <v>139</v>
      </c>
    </row>
    <row r="1845" s="14" customFormat="1">
      <c r="A1845" s="14"/>
      <c r="B1845" s="240"/>
      <c r="C1845" s="241"/>
      <c r="D1845" s="231" t="s">
        <v>149</v>
      </c>
      <c r="E1845" s="242" t="s">
        <v>1</v>
      </c>
      <c r="F1845" s="243" t="s">
        <v>223</v>
      </c>
      <c r="G1845" s="241"/>
      <c r="H1845" s="244">
        <v>22.003</v>
      </c>
      <c r="I1845" s="245"/>
      <c r="J1845" s="241"/>
      <c r="K1845" s="241"/>
      <c r="L1845" s="246"/>
      <c r="M1845" s="247"/>
      <c r="N1845" s="248"/>
      <c r="O1845" s="248"/>
      <c r="P1845" s="248"/>
      <c r="Q1845" s="248"/>
      <c r="R1845" s="248"/>
      <c r="S1845" s="248"/>
      <c r="T1845" s="249"/>
      <c r="U1845" s="14"/>
      <c r="V1845" s="14"/>
      <c r="W1845" s="14"/>
      <c r="X1845" s="14"/>
      <c r="Y1845" s="14"/>
      <c r="Z1845" s="14"/>
      <c r="AA1845" s="14"/>
      <c r="AB1845" s="14"/>
      <c r="AC1845" s="14"/>
      <c r="AD1845" s="14"/>
      <c r="AE1845" s="14"/>
      <c r="AT1845" s="250" t="s">
        <v>149</v>
      </c>
      <c r="AU1845" s="250" t="s">
        <v>147</v>
      </c>
      <c r="AV1845" s="14" t="s">
        <v>147</v>
      </c>
      <c r="AW1845" s="14" t="s">
        <v>30</v>
      </c>
      <c r="AX1845" s="14" t="s">
        <v>73</v>
      </c>
      <c r="AY1845" s="250" t="s">
        <v>139</v>
      </c>
    </row>
    <row r="1846" s="13" customFormat="1">
      <c r="A1846" s="13"/>
      <c r="B1846" s="229"/>
      <c r="C1846" s="230"/>
      <c r="D1846" s="231" t="s">
        <v>149</v>
      </c>
      <c r="E1846" s="232" t="s">
        <v>1</v>
      </c>
      <c r="F1846" s="233" t="s">
        <v>193</v>
      </c>
      <c r="G1846" s="230"/>
      <c r="H1846" s="232" t="s">
        <v>1</v>
      </c>
      <c r="I1846" s="234"/>
      <c r="J1846" s="230"/>
      <c r="K1846" s="230"/>
      <c r="L1846" s="235"/>
      <c r="M1846" s="236"/>
      <c r="N1846" s="237"/>
      <c r="O1846" s="237"/>
      <c r="P1846" s="237"/>
      <c r="Q1846" s="237"/>
      <c r="R1846" s="237"/>
      <c r="S1846" s="237"/>
      <c r="T1846" s="238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9" t="s">
        <v>149</v>
      </c>
      <c r="AU1846" s="239" t="s">
        <v>147</v>
      </c>
      <c r="AV1846" s="13" t="s">
        <v>81</v>
      </c>
      <c r="AW1846" s="13" t="s">
        <v>30</v>
      </c>
      <c r="AX1846" s="13" t="s">
        <v>73</v>
      </c>
      <c r="AY1846" s="239" t="s">
        <v>139</v>
      </c>
    </row>
    <row r="1847" s="14" customFormat="1">
      <c r="A1847" s="14"/>
      <c r="B1847" s="240"/>
      <c r="C1847" s="241"/>
      <c r="D1847" s="231" t="s">
        <v>149</v>
      </c>
      <c r="E1847" s="242" t="s">
        <v>1</v>
      </c>
      <c r="F1847" s="243" t="s">
        <v>224</v>
      </c>
      <c r="G1847" s="241"/>
      <c r="H1847" s="244">
        <v>32.311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0" t="s">
        <v>149</v>
      </c>
      <c r="AU1847" s="250" t="s">
        <v>147</v>
      </c>
      <c r="AV1847" s="14" t="s">
        <v>147</v>
      </c>
      <c r="AW1847" s="14" t="s">
        <v>30</v>
      </c>
      <c r="AX1847" s="14" t="s">
        <v>73</v>
      </c>
      <c r="AY1847" s="250" t="s">
        <v>139</v>
      </c>
    </row>
    <row r="1848" s="13" customFormat="1">
      <c r="A1848" s="13"/>
      <c r="B1848" s="229"/>
      <c r="C1848" s="230"/>
      <c r="D1848" s="231" t="s">
        <v>149</v>
      </c>
      <c r="E1848" s="232" t="s">
        <v>1</v>
      </c>
      <c r="F1848" s="233" t="s">
        <v>195</v>
      </c>
      <c r="G1848" s="230"/>
      <c r="H1848" s="232" t="s">
        <v>1</v>
      </c>
      <c r="I1848" s="234"/>
      <c r="J1848" s="230"/>
      <c r="K1848" s="230"/>
      <c r="L1848" s="235"/>
      <c r="M1848" s="236"/>
      <c r="N1848" s="237"/>
      <c r="O1848" s="237"/>
      <c r="P1848" s="237"/>
      <c r="Q1848" s="237"/>
      <c r="R1848" s="237"/>
      <c r="S1848" s="237"/>
      <c r="T1848" s="23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9" t="s">
        <v>149</v>
      </c>
      <c r="AU1848" s="239" t="s">
        <v>147</v>
      </c>
      <c r="AV1848" s="13" t="s">
        <v>81</v>
      </c>
      <c r="AW1848" s="13" t="s">
        <v>30</v>
      </c>
      <c r="AX1848" s="13" t="s">
        <v>73</v>
      </c>
      <c r="AY1848" s="239" t="s">
        <v>139</v>
      </c>
    </row>
    <row r="1849" s="14" customFormat="1">
      <c r="A1849" s="14"/>
      <c r="B1849" s="240"/>
      <c r="C1849" s="241"/>
      <c r="D1849" s="231" t="s">
        <v>149</v>
      </c>
      <c r="E1849" s="242" t="s">
        <v>1</v>
      </c>
      <c r="F1849" s="243" t="s">
        <v>225</v>
      </c>
      <c r="G1849" s="241"/>
      <c r="H1849" s="244">
        <v>42.415999999999997</v>
      </c>
      <c r="I1849" s="245"/>
      <c r="J1849" s="241"/>
      <c r="K1849" s="241"/>
      <c r="L1849" s="246"/>
      <c r="M1849" s="247"/>
      <c r="N1849" s="248"/>
      <c r="O1849" s="248"/>
      <c r="P1849" s="248"/>
      <c r="Q1849" s="248"/>
      <c r="R1849" s="248"/>
      <c r="S1849" s="248"/>
      <c r="T1849" s="24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0" t="s">
        <v>149</v>
      </c>
      <c r="AU1849" s="250" t="s">
        <v>147</v>
      </c>
      <c r="AV1849" s="14" t="s">
        <v>147</v>
      </c>
      <c r="AW1849" s="14" t="s">
        <v>30</v>
      </c>
      <c r="AX1849" s="14" t="s">
        <v>73</v>
      </c>
      <c r="AY1849" s="250" t="s">
        <v>139</v>
      </c>
    </row>
    <row r="1850" s="13" customFormat="1">
      <c r="A1850" s="13"/>
      <c r="B1850" s="229"/>
      <c r="C1850" s="230"/>
      <c r="D1850" s="231" t="s">
        <v>149</v>
      </c>
      <c r="E1850" s="232" t="s">
        <v>1</v>
      </c>
      <c r="F1850" s="233" t="s">
        <v>197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149</v>
      </c>
      <c r="AU1850" s="239" t="s">
        <v>147</v>
      </c>
      <c r="AV1850" s="13" t="s">
        <v>81</v>
      </c>
      <c r="AW1850" s="13" t="s">
        <v>30</v>
      </c>
      <c r="AX1850" s="13" t="s">
        <v>73</v>
      </c>
      <c r="AY1850" s="239" t="s">
        <v>139</v>
      </c>
    </row>
    <row r="1851" s="14" customFormat="1">
      <c r="A1851" s="14"/>
      <c r="B1851" s="240"/>
      <c r="C1851" s="241"/>
      <c r="D1851" s="231" t="s">
        <v>149</v>
      </c>
      <c r="E1851" s="242" t="s">
        <v>1</v>
      </c>
      <c r="F1851" s="243" t="s">
        <v>226</v>
      </c>
      <c r="G1851" s="241"/>
      <c r="H1851" s="244">
        <v>45.816000000000002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149</v>
      </c>
      <c r="AU1851" s="250" t="s">
        <v>147</v>
      </c>
      <c r="AV1851" s="14" t="s">
        <v>147</v>
      </c>
      <c r="AW1851" s="14" t="s">
        <v>30</v>
      </c>
      <c r="AX1851" s="14" t="s">
        <v>73</v>
      </c>
      <c r="AY1851" s="250" t="s">
        <v>139</v>
      </c>
    </row>
    <row r="1852" s="13" customFormat="1">
      <c r="A1852" s="13"/>
      <c r="B1852" s="229"/>
      <c r="C1852" s="230"/>
      <c r="D1852" s="231" t="s">
        <v>149</v>
      </c>
      <c r="E1852" s="232" t="s">
        <v>1</v>
      </c>
      <c r="F1852" s="233" t="s">
        <v>227</v>
      </c>
      <c r="G1852" s="230"/>
      <c r="H1852" s="232" t="s">
        <v>1</v>
      </c>
      <c r="I1852" s="234"/>
      <c r="J1852" s="230"/>
      <c r="K1852" s="230"/>
      <c r="L1852" s="235"/>
      <c r="M1852" s="236"/>
      <c r="N1852" s="237"/>
      <c r="O1852" s="237"/>
      <c r="P1852" s="237"/>
      <c r="Q1852" s="237"/>
      <c r="R1852" s="237"/>
      <c r="S1852" s="237"/>
      <c r="T1852" s="238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39" t="s">
        <v>149</v>
      </c>
      <c r="AU1852" s="239" t="s">
        <v>147</v>
      </c>
      <c r="AV1852" s="13" t="s">
        <v>81</v>
      </c>
      <c r="AW1852" s="13" t="s">
        <v>30</v>
      </c>
      <c r="AX1852" s="13" t="s">
        <v>73</v>
      </c>
      <c r="AY1852" s="239" t="s">
        <v>139</v>
      </c>
    </row>
    <row r="1853" s="13" customFormat="1">
      <c r="A1853" s="13"/>
      <c r="B1853" s="229"/>
      <c r="C1853" s="230"/>
      <c r="D1853" s="231" t="s">
        <v>149</v>
      </c>
      <c r="E1853" s="232" t="s">
        <v>1</v>
      </c>
      <c r="F1853" s="233" t="s">
        <v>228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149</v>
      </c>
      <c r="AU1853" s="239" t="s">
        <v>147</v>
      </c>
      <c r="AV1853" s="13" t="s">
        <v>81</v>
      </c>
      <c r="AW1853" s="13" t="s">
        <v>30</v>
      </c>
      <c r="AX1853" s="13" t="s">
        <v>73</v>
      </c>
      <c r="AY1853" s="239" t="s">
        <v>139</v>
      </c>
    </row>
    <row r="1854" s="14" customFormat="1">
      <c r="A1854" s="14"/>
      <c r="B1854" s="240"/>
      <c r="C1854" s="241"/>
      <c r="D1854" s="231" t="s">
        <v>149</v>
      </c>
      <c r="E1854" s="242" t="s">
        <v>1</v>
      </c>
      <c r="F1854" s="243" t="s">
        <v>229</v>
      </c>
      <c r="G1854" s="241"/>
      <c r="H1854" s="244">
        <v>-16.954999999999998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149</v>
      </c>
      <c r="AU1854" s="250" t="s">
        <v>147</v>
      </c>
      <c r="AV1854" s="14" t="s">
        <v>147</v>
      </c>
      <c r="AW1854" s="14" t="s">
        <v>30</v>
      </c>
      <c r="AX1854" s="14" t="s">
        <v>73</v>
      </c>
      <c r="AY1854" s="250" t="s">
        <v>139</v>
      </c>
    </row>
    <row r="1855" s="13" customFormat="1">
      <c r="A1855" s="13"/>
      <c r="B1855" s="229"/>
      <c r="C1855" s="230"/>
      <c r="D1855" s="231" t="s">
        <v>149</v>
      </c>
      <c r="E1855" s="232" t="s">
        <v>1</v>
      </c>
      <c r="F1855" s="233" t="s">
        <v>230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149</v>
      </c>
      <c r="AU1855" s="239" t="s">
        <v>147</v>
      </c>
      <c r="AV1855" s="13" t="s">
        <v>81</v>
      </c>
      <c r="AW1855" s="13" t="s">
        <v>30</v>
      </c>
      <c r="AX1855" s="13" t="s">
        <v>73</v>
      </c>
      <c r="AY1855" s="239" t="s">
        <v>139</v>
      </c>
    </row>
    <row r="1856" s="14" customFormat="1">
      <c r="A1856" s="14"/>
      <c r="B1856" s="240"/>
      <c r="C1856" s="241"/>
      <c r="D1856" s="231" t="s">
        <v>149</v>
      </c>
      <c r="E1856" s="242" t="s">
        <v>1</v>
      </c>
      <c r="F1856" s="243" t="s">
        <v>231</v>
      </c>
      <c r="G1856" s="241"/>
      <c r="H1856" s="244">
        <v>-5.7599999999999998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149</v>
      </c>
      <c r="AU1856" s="250" t="s">
        <v>147</v>
      </c>
      <c r="AV1856" s="14" t="s">
        <v>147</v>
      </c>
      <c r="AW1856" s="14" t="s">
        <v>30</v>
      </c>
      <c r="AX1856" s="14" t="s">
        <v>73</v>
      </c>
      <c r="AY1856" s="250" t="s">
        <v>139</v>
      </c>
    </row>
    <row r="1857" s="15" customFormat="1">
      <c r="A1857" s="15"/>
      <c r="B1857" s="262"/>
      <c r="C1857" s="263"/>
      <c r="D1857" s="231" t="s">
        <v>149</v>
      </c>
      <c r="E1857" s="264" t="s">
        <v>1</v>
      </c>
      <c r="F1857" s="265" t="s">
        <v>170</v>
      </c>
      <c r="G1857" s="263"/>
      <c r="H1857" s="266">
        <v>217.78399999999999</v>
      </c>
      <c r="I1857" s="267"/>
      <c r="J1857" s="263"/>
      <c r="K1857" s="263"/>
      <c r="L1857" s="268"/>
      <c r="M1857" s="269"/>
      <c r="N1857" s="270"/>
      <c r="O1857" s="270"/>
      <c r="P1857" s="270"/>
      <c r="Q1857" s="270"/>
      <c r="R1857" s="270"/>
      <c r="S1857" s="270"/>
      <c r="T1857" s="271"/>
      <c r="U1857" s="15"/>
      <c r="V1857" s="15"/>
      <c r="W1857" s="15"/>
      <c r="X1857" s="15"/>
      <c r="Y1857" s="15"/>
      <c r="Z1857" s="15"/>
      <c r="AA1857" s="15"/>
      <c r="AB1857" s="15"/>
      <c r="AC1857" s="15"/>
      <c r="AD1857" s="15"/>
      <c r="AE1857" s="15"/>
      <c r="AT1857" s="272" t="s">
        <v>149</v>
      </c>
      <c r="AU1857" s="272" t="s">
        <v>147</v>
      </c>
      <c r="AV1857" s="15" t="s">
        <v>146</v>
      </c>
      <c r="AW1857" s="15" t="s">
        <v>30</v>
      </c>
      <c r="AX1857" s="15" t="s">
        <v>81</v>
      </c>
      <c r="AY1857" s="272" t="s">
        <v>139</v>
      </c>
    </row>
    <row r="1858" s="2" customFormat="1" ht="24.15" customHeight="1">
      <c r="A1858" s="38"/>
      <c r="B1858" s="39"/>
      <c r="C1858" s="215" t="s">
        <v>2021</v>
      </c>
      <c r="D1858" s="215" t="s">
        <v>142</v>
      </c>
      <c r="E1858" s="216" t="s">
        <v>2022</v>
      </c>
      <c r="F1858" s="217" t="s">
        <v>2023</v>
      </c>
      <c r="G1858" s="218" t="s">
        <v>166</v>
      </c>
      <c r="H1858" s="219">
        <v>16.134</v>
      </c>
      <c r="I1858" s="220"/>
      <c r="J1858" s="221">
        <f>ROUND(I1858*H1858,2)</f>
        <v>0</v>
      </c>
      <c r="K1858" s="222"/>
      <c r="L1858" s="44"/>
      <c r="M1858" s="223" t="s">
        <v>1</v>
      </c>
      <c r="N1858" s="224" t="s">
        <v>39</v>
      </c>
      <c r="O1858" s="91"/>
      <c r="P1858" s="225">
        <f>O1858*H1858</f>
        <v>0</v>
      </c>
      <c r="Q1858" s="225">
        <v>0</v>
      </c>
      <c r="R1858" s="225">
        <f>Q1858*H1858</f>
        <v>0</v>
      </c>
      <c r="S1858" s="225">
        <v>0</v>
      </c>
      <c r="T1858" s="226">
        <f>S1858*H1858</f>
        <v>0</v>
      </c>
      <c r="U1858" s="38"/>
      <c r="V1858" s="38"/>
      <c r="W1858" s="38"/>
      <c r="X1858" s="38"/>
      <c r="Y1858" s="38"/>
      <c r="Z1858" s="38"/>
      <c r="AA1858" s="38"/>
      <c r="AB1858" s="38"/>
      <c r="AC1858" s="38"/>
      <c r="AD1858" s="38"/>
      <c r="AE1858" s="38"/>
      <c r="AR1858" s="227" t="s">
        <v>256</v>
      </c>
      <c r="AT1858" s="227" t="s">
        <v>142</v>
      </c>
      <c r="AU1858" s="227" t="s">
        <v>147</v>
      </c>
      <c r="AY1858" s="17" t="s">
        <v>139</v>
      </c>
      <c r="BE1858" s="228">
        <f>IF(N1858="základní",J1858,0)</f>
        <v>0</v>
      </c>
      <c r="BF1858" s="228">
        <f>IF(N1858="snížená",J1858,0)</f>
        <v>0</v>
      </c>
      <c r="BG1858" s="228">
        <f>IF(N1858="zákl. přenesená",J1858,0)</f>
        <v>0</v>
      </c>
      <c r="BH1858" s="228">
        <f>IF(N1858="sníž. přenesená",J1858,0)</f>
        <v>0</v>
      </c>
      <c r="BI1858" s="228">
        <f>IF(N1858="nulová",J1858,0)</f>
        <v>0</v>
      </c>
      <c r="BJ1858" s="17" t="s">
        <v>147</v>
      </c>
      <c r="BK1858" s="228">
        <f>ROUND(I1858*H1858,2)</f>
        <v>0</v>
      </c>
      <c r="BL1858" s="17" t="s">
        <v>256</v>
      </c>
      <c r="BM1858" s="227" t="s">
        <v>2024</v>
      </c>
    </row>
    <row r="1859" s="13" customFormat="1">
      <c r="A1859" s="13"/>
      <c r="B1859" s="229"/>
      <c r="C1859" s="230"/>
      <c r="D1859" s="231" t="s">
        <v>149</v>
      </c>
      <c r="E1859" s="232" t="s">
        <v>1</v>
      </c>
      <c r="F1859" s="233" t="s">
        <v>1975</v>
      </c>
      <c r="G1859" s="230"/>
      <c r="H1859" s="232" t="s">
        <v>1</v>
      </c>
      <c r="I1859" s="234"/>
      <c r="J1859" s="230"/>
      <c r="K1859" s="230"/>
      <c r="L1859" s="235"/>
      <c r="M1859" s="236"/>
      <c r="N1859" s="237"/>
      <c r="O1859" s="237"/>
      <c r="P1859" s="237"/>
      <c r="Q1859" s="237"/>
      <c r="R1859" s="237"/>
      <c r="S1859" s="237"/>
      <c r="T1859" s="23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9" t="s">
        <v>149</v>
      </c>
      <c r="AU1859" s="239" t="s">
        <v>147</v>
      </c>
      <c r="AV1859" s="13" t="s">
        <v>81</v>
      </c>
      <c r="AW1859" s="13" t="s">
        <v>30</v>
      </c>
      <c r="AX1859" s="13" t="s">
        <v>73</v>
      </c>
      <c r="AY1859" s="239" t="s">
        <v>139</v>
      </c>
    </row>
    <row r="1860" s="13" customFormat="1">
      <c r="A1860" s="13"/>
      <c r="B1860" s="229"/>
      <c r="C1860" s="230"/>
      <c r="D1860" s="231" t="s">
        <v>149</v>
      </c>
      <c r="E1860" s="232" t="s">
        <v>1</v>
      </c>
      <c r="F1860" s="233" t="s">
        <v>189</v>
      </c>
      <c r="G1860" s="230"/>
      <c r="H1860" s="232" t="s">
        <v>1</v>
      </c>
      <c r="I1860" s="234"/>
      <c r="J1860" s="230"/>
      <c r="K1860" s="230"/>
      <c r="L1860" s="235"/>
      <c r="M1860" s="236"/>
      <c r="N1860" s="237"/>
      <c r="O1860" s="237"/>
      <c r="P1860" s="237"/>
      <c r="Q1860" s="237"/>
      <c r="R1860" s="237"/>
      <c r="S1860" s="237"/>
      <c r="T1860" s="238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39" t="s">
        <v>149</v>
      </c>
      <c r="AU1860" s="239" t="s">
        <v>147</v>
      </c>
      <c r="AV1860" s="13" t="s">
        <v>81</v>
      </c>
      <c r="AW1860" s="13" t="s">
        <v>30</v>
      </c>
      <c r="AX1860" s="13" t="s">
        <v>73</v>
      </c>
      <c r="AY1860" s="239" t="s">
        <v>139</v>
      </c>
    </row>
    <row r="1861" s="14" customFormat="1">
      <c r="A1861" s="14"/>
      <c r="B1861" s="240"/>
      <c r="C1861" s="241"/>
      <c r="D1861" s="231" t="s">
        <v>149</v>
      </c>
      <c r="E1861" s="242" t="s">
        <v>1</v>
      </c>
      <c r="F1861" s="243" t="s">
        <v>190</v>
      </c>
      <c r="G1861" s="241"/>
      <c r="H1861" s="244">
        <v>1.228</v>
      </c>
      <c r="I1861" s="245"/>
      <c r="J1861" s="241"/>
      <c r="K1861" s="241"/>
      <c r="L1861" s="246"/>
      <c r="M1861" s="247"/>
      <c r="N1861" s="248"/>
      <c r="O1861" s="248"/>
      <c r="P1861" s="248"/>
      <c r="Q1861" s="248"/>
      <c r="R1861" s="248"/>
      <c r="S1861" s="248"/>
      <c r="T1861" s="249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0" t="s">
        <v>149</v>
      </c>
      <c r="AU1861" s="250" t="s">
        <v>147</v>
      </c>
      <c r="AV1861" s="14" t="s">
        <v>147</v>
      </c>
      <c r="AW1861" s="14" t="s">
        <v>30</v>
      </c>
      <c r="AX1861" s="14" t="s">
        <v>73</v>
      </c>
      <c r="AY1861" s="250" t="s">
        <v>139</v>
      </c>
    </row>
    <row r="1862" s="13" customFormat="1">
      <c r="A1862" s="13"/>
      <c r="B1862" s="229"/>
      <c r="C1862" s="230"/>
      <c r="D1862" s="231" t="s">
        <v>149</v>
      </c>
      <c r="E1862" s="232" t="s">
        <v>1</v>
      </c>
      <c r="F1862" s="233" t="s">
        <v>191</v>
      </c>
      <c r="G1862" s="230"/>
      <c r="H1862" s="232" t="s">
        <v>1</v>
      </c>
      <c r="I1862" s="234"/>
      <c r="J1862" s="230"/>
      <c r="K1862" s="230"/>
      <c r="L1862" s="235"/>
      <c r="M1862" s="236"/>
      <c r="N1862" s="237"/>
      <c r="O1862" s="237"/>
      <c r="P1862" s="237"/>
      <c r="Q1862" s="237"/>
      <c r="R1862" s="237"/>
      <c r="S1862" s="237"/>
      <c r="T1862" s="23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9" t="s">
        <v>149</v>
      </c>
      <c r="AU1862" s="239" t="s">
        <v>147</v>
      </c>
      <c r="AV1862" s="13" t="s">
        <v>81</v>
      </c>
      <c r="AW1862" s="13" t="s">
        <v>30</v>
      </c>
      <c r="AX1862" s="13" t="s">
        <v>73</v>
      </c>
      <c r="AY1862" s="239" t="s">
        <v>139</v>
      </c>
    </row>
    <row r="1863" s="14" customFormat="1">
      <c r="A1863" s="14"/>
      <c r="B1863" s="240"/>
      <c r="C1863" s="241"/>
      <c r="D1863" s="231" t="s">
        <v>149</v>
      </c>
      <c r="E1863" s="242" t="s">
        <v>1</v>
      </c>
      <c r="F1863" s="243" t="s">
        <v>192</v>
      </c>
      <c r="G1863" s="241"/>
      <c r="H1863" s="244">
        <v>3.1259999999999999</v>
      </c>
      <c r="I1863" s="245"/>
      <c r="J1863" s="241"/>
      <c r="K1863" s="241"/>
      <c r="L1863" s="246"/>
      <c r="M1863" s="247"/>
      <c r="N1863" s="248"/>
      <c r="O1863" s="248"/>
      <c r="P1863" s="248"/>
      <c r="Q1863" s="248"/>
      <c r="R1863" s="248"/>
      <c r="S1863" s="248"/>
      <c r="T1863" s="249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50" t="s">
        <v>149</v>
      </c>
      <c r="AU1863" s="250" t="s">
        <v>147</v>
      </c>
      <c r="AV1863" s="14" t="s">
        <v>147</v>
      </c>
      <c r="AW1863" s="14" t="s">
        <v>30</v>
      </c>
      <c r="AX1863" s="14" t="s">
        <v>73</v>
      </c>
      <c r="AY1863" s="250" t="s">
        <v>139</v>
      </c>
    </row>
    <row r="1864" s="13" customFormat="1">
      <c r="A1864" s="13"/>
      <c r="B1864" s="229"/>
      <c r="C1864" s="230"/>
      <c r="D1864" s="231" t="s">
        <v>149</v>
      </c>
      <c r="E1864" s="232" t="s">
        <v>1</v>
      </c>
      <c r="F1864" s="233" t="s">
        <v>1976</v>
      </c>
      <c r="G1864" s="230"/>
      <c r="H1864" s="232" t="s">
        <v>1</v>
      </c>
      <c r="I1864" s="234"/>
      <c r="J1864" s="230"/>
      <c r="K1864" s="230"/>
      <c r="L1864" s="235"/>
      <c r="M1864" s="236"/>
      <c r="N1864" s="237"/>
      <c r="O1864" s="237"/>
      <c r="P1864" s="237"/>
      <c r="Q1864" s="237"/>
      <c r="R1864" s="237"/>
      <c r="S1864" s="237"/>
      <c r="T1864" s="238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9" t="s">
        <v>149</v>
      </c>
      <c r="AU1864" s="239" t="s">
        <v>147</v>
      </c>
      <c r="AV1864" s="13" t="s">
        <v>81</v>
      </c>
      <c r="AW1864" s="13" t="s">
        <v>30</v>
      </c>
      <c r="AX1864" s="13" t="s">
        <v>73</v>
      </c>
      <c r="AY1864" s="239" t="s">
        <v>139</v>
      </c>
    </row>
    <row r="1865" s="13" customFormat="1">
      <c r="A1865" s="13"/>
      <c r="B1865" s="229"/>
      <c r="C1865" s="230"/>
      <c r="D1865" s="231" t="s">
        <v>149</v>
      </c>
      <c r="E1865" s="232" t="s">
        <v>1</v>
      </c>
      <c r="F1865" s="233" t="s">
        <v>189</v>
      </c>
      <c r="G1865" s="230"/>
      <c r="H1865" s="232" t="s">
        <v>1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149</v>
      </c>
      <c r="AU1865" s="239" t="s">
        <v>147</v>
      </c>
      <c r="AV1865" s="13" t="s">
        <v>81</v>
      </c>
      <c r="AW1865" s="13" t="s">
        <v>30</v>
      </c>
      <c r="AX1865" s="13" t="s">
        <v>73</v>
      </c>
      <c r="AY1865" s="239" t="s">
        <v>139</v>
      </c>
    </row>
    <row r="1866" s="14" customFormat="1">
      <c r="A1866" s="14"/>
      <c r="B1866" s="240"/>
      <c r="C1866" s="241"/>
      <c r="D1866" s="231" t="s">
        <v>149</v>
      </c>
      <c r="E1866" s="242" t="s">
        <v>1</v>
      </c>
      <c r="F1866" s="243" t="s">
        <v>222</v>
      </c>
      <c r="G1866" s="241"/>
      <c r="H1866" s="244">
        <v>12.492000000000001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149</v>
      </c>
      <c r="AU1866" s="250" t="s">
        <v>147</v>
      </c>
      <c r="AV1866" s="14" t="s">
        <v>147</v>
      </c>
      <c r="AW1866" s="14" t="s">
        <v>30</v>
      </c>
      <c r="AX1866" s="14" t="s">
        <v>73</v>
      </c>
      <c r="AY1866" s="250" t="s">
        <v>139</v>
      </c>
    </row>
    <row r="1867" s="13" customFormat="1">
      <c r="A1867" s="13"/>
      <c r="B1867" s="229"/>
      <c r="C1867" s="230"/>
      <c r="D1867" s="231" t="s">
        <v>149</v>
      </c>
      <c r="E1867" s="232" t="s">
        <v>1</v>
      </c>
      <c r="F1867" s="233" t="s">
        <v>191</v>
      </c>
      <c r="G1867" s="230"/>
      <c r="H1867" s="232" t="s">
        <v>1</v>
      </c>
      <c r="I1867" s="234"/>
      <c r="J1867" s="230"/>
      <c r="K1867" s="230"/>
      <c r="L1867" s="235"/>
      <c r="M1867" s="236"/>
      <c r="N1867" s="237"/>
      <c r="O1867" s="237"/>
      <c r="P1867" s="237"/>
      <c r="Q1867" s="237"/>
      <c r="R1867" s="237"/>
      <c r="S1867" s="237"/>
      <c r="T1867" s="23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39" t="s">
        <v>149</v>
      </c>
      <c r="AU1867" s="239" t="s">
        <v>147</v>
      </c>
      <c r="AV1867" s="13" t="s">
        <v>81</v>
      </c>
      <c r="AW1867" s="13" t="s">
        <v>30</v>
      </c>
      <c r="AX1867" s="13" t="s">
        <v>73</v>
      </c>
      <c r="AY1867" s="239" t="s">
        <v>139</v>
      </c>
    </row>
    <row r="1868" s="14" customFormat="1">
      <c r="A1868" s="14"/>
      <c r="B1868" s="240"/>
      <c r="C1868" s="241"/>
      <c r="D1868" s="231" t="s">
        <v>149</v>
      </c>
      <c r="E1868" s="242" t="s">
        <v>1</v>
      </c>
      <c r="F1868" s="243" t="s">
        <v>223</v>
      </c>
      <c r="G1868" s="241"/>
      <c r="H1868" s="244">
        <v>22.003</v>
      </c>
      <c r="I1868" s="245"/>
      <c r="J1868" s="241"/>
      <c r="K1868" s="241"/>
      <c r="L1868" s="246"/>
      <c r="M1868" s="247"/>
      <c r="N1868" s="248"/>
      <c r="O1868" s="248"/>
      <c r="P1868" s="248"/>
      <c r="Q1868" s="248"/>
      <c r="R1868" s="248"/>
      <c r="S1868" s="248"/>
      <c r="T1868" s="24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50" t="s">
        <v>149</v>
      </c>
      <c r="AU1868" s="250" t="s">
        <v>147</v>
      </c>
      <c r="AV1868" s="14" t="s">
        <v>147</v>
      </c>
      <c r="AW1868" s="14" t="s">
        <v>30</v>
      </c>
      <c r="AX1868" s="14" t="s">
        <v>73</v>
      </c>
      <c r="AY1868" s="250" t="s">
        <v>139</v>
      </c>
    </row>
    <row r="1869" s="13" customFormat="1">
      <c r="A1869" s="13"/>
      <c r="B1869" s="229"/>
      <c r="C1869" s="230"/>
      <c r="D1869" s="231" t="s">
        <v>149</v>
      </c>
      <c r="E1869" s="232" t="s">
        <v>1</v>
      </c>
      <c r="F1869" s="233" t="s">
        <v>227</v>
      </c>
      <c r="G1869" s="230"/>
      <c r="H1869" s="232" t="s">
        <v>1</v>
      </c>
      <c r="I1869" s="234"/>
      <c r="J1869" s="230"/>
      <c r="K1869" s="230"/>
      <c r="L1869" s="235"/>
      <c r="M1869" s="236"/>
      <c r="N1869" s="237"/>
      <c r="O1869" s="237"/>
      <c r="P1869" s="237"/>
      <c r="Q1869" s="237"/>
      <c r="R1869" s="237"/>
      <c r="S1869" s="237"/>
      <c r="T1869" s="238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39" t="s">
        <v>149</v>
      </c>
      <c r="AU1869" s="239" t="s">
        <v>147</v>
      </c>
      <c r="AV1869" s="13" t="s">
        <v>81</v>
      </c>
      <c r="AW1869" s="13" t="s">
        <v>30</v>
      </c>
      <c r="AX1869" s="13" t="s">
        <v>73</v>
      </c>
      <c r="AY1869" s="239" t="s">
        <v>139</v>
      </c>
    </row>
    <row r="1870" s="13" customFormat="1">
      <c r="A1870" s="13"/>
      <c r="B1870" s="229"/>
      <c r="C1870" s="230"/>
      <c r="D1870" s="231" t="s">
        <v>149</v>
      </c>
      <c r="E1870" s="232" t="s">
        <v>1</v>
      </c>
      <c r="F1870" s="233" t="s">
        <v>228</v>
      </c>
      <c r="G1870" s="230"/>
      <c r="H1870" s="232" t="s">
        <v>1</v>
      </c>
      <c r="I1870" s="234"/>
      <c r="J1870" s="230"/>
      <c r="K1870" s="230"/>
      <c r="L1870" s="235"/>
      <c r="M1870" s="236"/>
      <c r="N1870" s="237"/>
      <c r="O1870" s="237"/>
      <c r="P1870" s="237"/>
      <c r="Q1870" s="237"/>
      <c r="R1870" s="237"/>
      <c r="S1870" s="237"/>
      <c r="T1870" s="238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39" t="s">
        <v>149</v>
      </c>
      <c r="AU1870" s="239" t="s">
        <v>147</v>
      </c>
      <c r="AV1870" s="13" t="s">
        <v>81</v>
      </c>
      <c r="AW1870" s="13" t="s">
        <v>30</v>
      </c>
      <c r="AX1870" s="13" t="s">
        <v>73</v>
      </c>
      <c r="AY1870" s="239" t="s">
        <v>139</v>
      </c>
    </row>
    <row r="1871" s="14" customFormat="1">
      <c r="A1871" s="14"/>
      <c r="B1871" s="240"/>
      <c r="C1871" s="241"/>
      <c r="D1871" s="231" t="s">
        <v>149</v>
      </c>
      <c r="E1871" s="242" t="s">
        <v>1</v>
      </c>
      <c r="F1871" s="243" t="s">
        <v>229</v>
      </c>
      <c r="G1871" s="241"/>
      <c r="H1871" s="244">
        <v>-16.954999999999998</v>
      </c>
      <c r="I1871" s="245"/>
      <c r="J1871" s="241"/>
      <c r="K1871" s="241"/>
      <c r="L1871" s="246"/>
      <c r="M1871" s="247"/>
      <c r="N1871" s="248"/>
      <c r="O1871" s="248"/>
      <c r="P1871" s="248"/>
      <c r="Q1871" s="248"/>
      <c r="R1871" s="248"/>
      <c r="S1871" s="248"/>
      <c r="T1871" s="249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50" t="s">
        <v>149</v>
      </c>
      <c r="AU1871" s="250" t="s">
        <v>147</v>
      </c>
      <c r="AV1871" s="14" t="s">
        <v>147</v>
      </c>
      <c r="AW1871" s="14" t="s">
        <v>30</v>
      </c>
      <c r="AX1871" s="14" t="s">
        <v>73</v>
      </c>
      <c r="AY1871" s="250" t="s">
        <v>139</v>
      </c>
    </row>
    <row r="1872" s="13" customFormat="1">
      <c r="A1872" s="13"/>
      <c r="B1872" s="229"/>
      <c r="C1872" s="230"/>
      <c r="D1872" s="231" t="s">
        <v>149</v>
      </c>
      <c r="E1872" s="232" t="s">
        <v>1</v>
      </c>
      <c r="F1872" s="233" t="s">
        <v>230</v>
      </c>
      <c r="G1872" s="230"/>
      <c r="H1872" s="232" t="s">
        <v>1</v>
      </c>
      <c r="I1872" s="234"/>
      <c r="J1872" s="230"/>
      <c r="K1872" s="230"/>
      <c r="L1872" s="235"/>
      <c r="M1872" s="236"/>
      <c r="N1872" s="237"/>
      <c r="O1872" s="237"/>
      <c r="P1872" s="237"/>
      <c r="Q1872" s="237"/>
      <c r="R1872" s="237"/>
      <c r="S1872" s="237"/>
      <c r="T1872" s="238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39" t="s">
        <v>149</v>
      </c>
      <c r="AU1872" s="239" t="s">
        <v>147</v>
      </c>
      <c r="AV1872" s="13" t="s">
        <v>81</v>
      </c>
      <c r="AW1872" s="13" t="s">
        <v>30</v>
      </c>
      <c r="AX1872" s="13" t="s">
        <v>73</v>
      </c>
      <c r="AY1872" s="239" t="s">
        <v>139</v>
      </c>
    </row>
    <row r="1873" s="14" customFormat="1">
      <c r="A1873" s="14"/>
      <c r="B1873" s="240"/>
      <c r="C1873" s="241"/>
      <c r="D1873" s="231" t="s">
        <v>149</v>
      </c>
      <c r="E1873" s="242" t="s">
        <v>1</v>
      </c>
      <c r="F1873" s="243" t="s">
        <v>231</v>
      </c>
      <c r="G1873" s="241"/>
      <c r="H1873" s="244">
        <v>-5.7599999999999998</v>
      </c>
      <c r="I1873" s="245"/>
      <c r="J1873" s="241"/>
      <c r="K1873" s="241"/>
      <c r="L1873" s="246"/>
      <c r="M1873" s="247"/>
      <c r="N1873" s="248"/>
      <c r="O1873" s="248"/>
      <c r="P1873" s="248"/>
      <c r="Q1873" s="248"/>
      <c r="R1873" s="248"/>
      <c r="S1873" s="248"/>
      <c r="T1873" s="249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50" t="s">
        <v>149</v>
      </c>
      <c r="AU1873" s="250" t="s">
        <v>147</v>
      </c>
      <c r="AV1873" s="14" t="s">
        <v>147</v>
      </c>
      <c r="AW1873" s="14" t="s">
        <v>30</v>
      </c>
      <c r="AX1873" s="14" t="s">
        <v>73</v>
      </c>
      <c r="AY1873" s="250" t="s">
        <v>139</v>
      </c>
    </row>
    <row r="1874" s="15" customFormat="1">
      <c r="A1874" s="15"/>
      <c r="B1874" s="262"/>
      <c r="C1874" s="263"/>
      <c r="D1874" s="231" t="s">
        <v>149</v>
      </c>
      <c r="E1874" s="264" t="s">
        <v>1</v>
      </c>
      <c r="F1874" s="265" t="s">
        <v>170</v>
      </c>
      <c r="G1874" s="263"/>
      <c r="H1874" s="266">
        <v>16.134000000000007</v>
      </c>
      <c r="I1874" s="267"/>
      <c r="J1874" s="263"/>
      <c r="K1874" s="263"/>
      <c r="L1874" s="268"/>
      <c r="M1874" s="269"/>
      <c r="N1874" s="270"/>
      <c r="O1874" s="270"/>
      <c r="P1874" s="270"/>
      <c r="Q1874" s="270"/>
      <c r="R1874" s="270"/>
      <c r="S1874" s="270"/>
      <c r="T1874" s="271"/>
      <c r="U1874" s="15"/>
      <c r="V1874" s="15"/>
      <c r="W1874" s="15"/>
      <c r="X1874" s="15"/>
      <c r="Y1874" s="15"/>
      <c r="Z1874" s="15"/>
      <c r="AA1874" s="15"/>
      <c r="AB1874" s="15"/>
      <c r="AC1874" s="15"/>
      <c r="AD1874" s="15"/>
      <c r="AE1874" s="15"/>
      <c r="AT1874" s="272" t="s">
        <v>149</v>
      </c>
      <c r="AU1874" s="272" t="s">
        <v>147</v>
      </c>
      <c r="AV1874" s="15" t="s">
        <v>146</v>
      </c>
      <c r="AW1874" s="15" t="s">
        <v>30</v>
      </c>
      <c r="AX1874" s="15" t="s">
        <v>81</v>
      </c>
      <c r="AY1874" s="272" t="s">
        <v>139</v>
      </c>
    </row>
    <row r="1875" s="12" customFormat="1" ht="22.8" customHeight="1">
      <c r="A1875" s="12"/>
      <c r="B1875" s="199"/>
      <c r="C1875" s="200"/>
      <c r="D1875" s="201" t="s">
        <v>72</v>
      </c>
      <c r="E1875" s="213" t="s">
        <v>2025</v>
      </c>
      <c r="F1875" s="213" t="s">
        <v>2026</v>
      </c>
      <c r="G1875" s="200"/>
      <c r="H1875" s="200"/>
      <c r="I1875" s="203"/>
      <c r="J1875" s="214">
        <f>BK1875</f>
        <v>0</v>
      </c>
      <c r="K1875" s="200"/>
      <c r="L1875" s="205"/>
      <c r="M1875" s="206"/>
      <c r="N1875" s="207"/>
      <c r="O1875" s="207"/>
      <c r="P1875" s="208">
        <f>SUM(P1876:P1886)</f>
        <v>0</v>
      </c>
      <c r="Q1875" s="207"/>
      <c r="R1875" s="208">
        <f>SUM(R1876:R1886)</f>
        <v>0.010431599999999999</v>
      </c>
      <c r="S1875" s="207"/>
      <c r="T1875" s="209">
        <f>SUM(T1876:T1886)</f>
        <v>0</v>
      </c>
      <c r="U1875" s="12"/>
      <c r="V1875" s="12"/>
      <c r="W1875" s="12"/>
      <c r="X1875" s="12"/>
      <c r="Y1875" s="12"/>
      <c r="Z1875" s="12"/>
      <c r="AA1875" s="12"/>
      <c r="AB1875" s="12"/>
      <c r="AC1875" s="12"/>
      <c r="AD1875" s="12"/>
      <c r="AE1875" s="12"/>
      <c r="AR1875" s="210" t="s">
        <v>147</v>
      </c>
      <c r="AT1875" s="211" t="s">
        <v>72</v>
      </c>
      <c r="AU1875" s="211" t="s">
        <v>81</v>
      </c>
      <c r="AY1875" s="210" t="s">
        <v>139</v>
      </c>
      <c r="BK1875" s="212">
        <f>SUM(BK1876:BK1886)</f>
        <v>0</v>
      </c>
    </row>
    <row r="1876" s="2" customFormat="1" ht="33" customHeight="1">
      <c r="A1876" s="38"/>
      <c r="B1876" s="39"/>
      <c r="C1876" s="215" t="s">
        <v>2027</v>
      </c>
      <c r="D1876" s="215" t="s">
        <v>142</v>
      </c>
      <c r="E1876" s="216" t="s">
        <v>2028</v>
      </c>
      <c r="F1876" s="217" t="s">
        <v>2029</v>
      </c>
      <c r="G1876" s="218" t="s">
        <v>160</v>
      </c>
      <c r="H1876" s="219">
        <v>8.2789999999999999</v>
      </c>
      <c r="I1876" s="220"/>
      <c r="J1876" s="221">
        <f>ROUND(I1876*H1876,2)</f>
        <v>0</v>
      </c>
      <c r="K1876" s="222"/>
      <c r="L1876" s="44"/>
      <c r="M1876" s="223" t="s">
        <v>1</v>
      </c>
      <c r="N1876" s="224" t="s">
        <v>39</v>
      </c>
      <c r="O1876" s="91"/>
      <c r="P1876" s="225">
        <f>O1876*H1876</f>
        <v>0</v>
      </c>
      <c r="Q1876" s="225">
        <v>0</v>
      </c>
      <c r="R1876" s="225">
        <f>Q1876*H1876</f>
        <v>0</v>
      </c>
      <c r="S1876" s="225">
        <v>0</v>
      </c>
      <c r="T1876" s="226">
        <f>S1876*H1876</f>
        <v>0</v>
      </c>
      <c r="U1876" s="38"/>
      <c r="V1876" s="38"/>
      <c r="W1876" s="38"/>
      <c r="X1876" s="38"/>
      <c r="Y1876" s="38"/>
      <c r="Z1876" s="38"/>
      <c r="AA1876" s="38"/>
      <c r="AB1876" s="38"/>
      <c r="AC1876" s="38"/>
      <c r="AD1876" s="38"/>
      <c r="AE1876" s="38"/>
      <c r="AR1876" s="227" t="s">
        <v>256</v>
      </c>
      <c r="AT1876" s="227" t="s">
        <v>142</v>
      </c>
      <c r="AU1876" s="227" t="s">
        <v>147</v>
      </c>
      <c r="AY1876" s="17" t="s">
        <v>139</v>
      </c>
      <c r="BE1876" s="228">
        <f>IF(N1876="základní",J1876,0)</f>
        <v>0</v>
      </c>
      <c r="BF1876" s="228">
        <f>IF(N1876="snížená",J1876,0)</f>
        <v>0</v>
      </c>
      <c r="BG1876" s="228">
        <f>IF(N1876="zákl. přenesená",J1876,0)</f>
        <v>0</v>
      </c>
      <c r="BH1876" s="228">
        <f>IF(N1876="sníž. přenesená",J1876,0)</f>
        <v>0</v>
      </c>
      <c r="BI1876" s="228">
        <f>IF(N1876="nulová",J1876,0)</f>
        <v>0</v>
      </c>
      <c r="BJ1876" s="17" t="s">
        <v>147</v>
      </c>
      <c r="BK1876" s="228">
        <f>ROUND(I1876*H1876,2)</f>
        <v>0</v>
      </c>
      <c r="BL1876" s="17" t="s">
        <v>256</v>
      </c>
      <c r="BM1876" s="227" t="s">
        <v>2030</v>
      </c>
    </row>
    <row r="1877" s="13" customFormat="1">
      <c r="A1877" s="13"/>
      <c r="B1877" s="229"/>
      <c r="C1877" s="230"/>
      <c r="D1877" s="231" t="s">
        <v>149</v>
      </c>
      <c r="E1877" s="232" t="s">
        <v>1</v>
      </c>
      <c r="F1877" s="233" t="s">
        <v>967</v>
      </c>
      <c r="G1877" s="230"/>
      <c r="H1877" s="232" t="s">
        <v>1</v>
      </c>
      <c r="I1877" s="234"/>
      <c r="J1877" s="230"/>
      <c r="K1877" s="230"/>
      <c r="L1877" s="235"/>
      <c r="M1877" s="236"/>
      <c r="N1877" s="237"/>
      <c r="O1877" s="237"/>
      <c r="P1877" s="237"/>
      <c r="Q1877" s="237"/>
      <c r="R1877" s="237"/>
      <c r="S1877" s="237"/>
      <c r="T1877" s="23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9" t="s">
        <v>149</v>
      </c>
      <c r="AU1877" s="239" t="s">
        <v>147</v>
      </c>
      <c r="AV1877" s="13" t="s">
        <v>81</v>
      </c>
      <c r="AW1877" s="13" t="s">
        <v>30</v>
      </c>
      <c r="AX1877" s="13" t="s">
        <v>73</v>
      </c>
      <c r="AY1877" s="239" t="s">
        <v>139</v>
      </c>
    </row>
    <row r="1878" s="14" customFormat="1">
      <c r="A1878" s="14"/>
      <c r="B1878" s="240"/>
      <c r="C1878" s="241"/>
      <c r="D1878" s="231" t="s">
        <v>149</v>
      </c>
      <c r="E1878" s="242" t="s">
        <v>1</v>
      </c>
      <c r="F1878" s="243" t="s">
        <v>2031</v>
      </c>
      <c r="G1878" s="241"/>
      <c r="H1878" s="244">
        <v>4.5899999999999999</v>
      </c>
      <c r="I1878" s="245"/>
      <c r="J1878" s="241"/>
      <c r="K1878" s="241"/>
      <c r="L1878" s="246"/>
      <c r="M1878" s="247"/>
      <c r="N1878" s="248"/>
      <c r="O1878" s="248"/>
      <c r="P1878" s="248"/>
      <c r="Q1878" s="248"/>
      <c r="R1878" s="248"/>
      <c r="S1878" s="248"/>
      <c r="T1878" s="249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50" t="s">
        <v>149</v>
      </c>
      <c r="AU1878" s="250" t="s">
        <v>147</v>
      </c>
      <c r="AV1878" s="14" t="s">
        <v>147</v>
      </c>
      <c r="AW1878" s="14" t="s">
        <v>30</v>
      </c>
      <c r="AX1878" s="14" t="s">
        <v>73</v>
      </c>
      <c r="AY1878" s="250" t="s">
        <v>139</v>
      </c>
    </row>
    <row r="1879" s="13" customFormat="1">
      <c r="A1879" s="13"/>
      <c r="B1879" s="229"/>
      <c r="C1879" s="230"/>
      <c r="D1879" s="231" t="s">
        <v>149</v>
      </c>
      <c r="E1879" s="232" t="s">
        <v>1</v>
      </c>
      <c r="F1879" s="233" t="s">
        <v>969</v>
      </c>
      <c r="G1879" s="230"/>
      <c r="H1879" s="232" t="s">
        <v>1</v>
      </c>
      <c r="I1879" s="234"/>
      <c r="J1879" s="230"/>
      <c r="K1879" s="230"/>
      <c r="L1879" s="235"/>
      <c r="M1879" s="236"/>
      <c r="N1879" s="237"/>
      <c r="O1879" s="237"/>
      <c r="P1879" s="237"/>
      <c r="Q1879" s="237"/>
      <c r="R1879" s="237"/>
      <c r="S1879" s="237"/>
      <c r="T1879" s="238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39" t="s">
        <v>149</v>
      </c>
      <c r="AU1879" s="239" t="s">
        <v>147</v>
      </c>
      <c r="AV1879" s="13" t="s">
        <v>81</v>
      </c>
      <c r="AW1879" s="13" t="s">
        <v>30</v>
      </c>
      <c r="AX1879" s="13" t="s">
        <v>73</v>
      </c>
      <c r="AY1879" s="239" t="s">
        <v>139</v>
      </c>
    </row>
    <row r="1880" s="14" customFormat="1">
      <c r="A1880" s="14"/>
      <c r="B1880" s="240"/>
      <c r="C1880" s="241"/>
      <c r="D1880" s="231" t="s">
        <v>149</v>
      </c>
      <c r="E1880" s="242" t="s">
        <v>1</v>
      </c>
      <c r="F1880" s="243" t="s">
        <v>2032</v>
      </c>
      <c r="G1880" s="241"/>
      <c r="H1880" s="244">
        <v>3.6890000000000001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149</v>
      </c>
      <c r="AU1880" s="250" t="s">
        <v>147</v>
      </c>
      <c r="AV1880" s="14" t="s">
        <v>147</v>
      </c>
      <c r="AW1880" s="14" t="s">
        <v>30</v>
      </c>
      <c r="AX1880" s="14" t="s">
        <v>73</v>
      </c>
      <c r="AY1880" s="250" t="s">
        <v>139</v>
      </c>
    </row>
    <row r="1881" s="15" customFormat="1">
      <c r="A1881" s="15"/>
      <c r="B1881" s="262"/>
      <c r="C1881" s="263"/>
      <c r="D1881" s="231" t="s">
        <v>149</v>
      </c>
      <c r="E1881" s="264" t="s">
        <v>1</v>
      </c>
      <c r="F1881" s="265" t="s">
        <v>170</v>
      </c>
      <c r="G1881" s="263"/>
      <c r="H1881" s="266">
        <v>8.2789999999999999</v>
      </c>
      <c r="I1881" s="267"/>
      <c r="J1881" s="263"/>
      <c r="K1881" s="263"/>
      <c r="L1881" s="268"/>
      <c r="M1881" s="269"/>
      <c r="N1881" s="270"/>
      <c r="O1881" s="270"/>
      <c r="P1881" s="270"/>
      <c r="Q1881" s="270"/>
      <c r="R1881" s="270"/>
      <c r="S1881" s="270"/>
      <c r="T1881" s="271"/>
      <c r="U1881" s="15"/>
      <c r="V1881" s="15"/>
      <c r="W1881" s="15"/>
      <c r="X1881" s="15"/>
      <c r="Y1881" s="15"/>
      <c r="Z1881" s="15"/>
      <c r="AA1881" s="15"/>
      <c r="AB1881" s="15"/>
      <c r="AC1881" s="15"/>
      <c r="AD1881" s="15"/>
      <c r="AE1881" s="15"/>
      <c r="AT1881" s="272" t="s">
        <v>149</v>
      </c>
      <c r="AU1881" s="272" t="s">
        <v>147</v>
      </c>
      <c r="AV1881" s="15" t="s">
        <v>146</v>
      </c>
      <c r="AW1881" s="15" t="s">
        <v>30</v>
      </c>
      <c r="AX1881" s="15" t="s">
        <v>81</v>
      </c>
      <c r="AY1881" s="272" t="s">
        <v>139</v>
      </c>
    </row>
    <row r="1882" s="2" customFormat="1" ht="16.5" customHeight="1">
      <c r="A1882" s="38"/>
      <c r="B1882" s="39"/>
      <c r="C1882" s="251" t="s">
        <v>2033</v>
      </c>
      <c r="D1882" s="251" t="s">
        <v>152</v>
      </c>
      <c r="E1882" s="252" t="s">
        <v>2034</v>
      </c>
      <c r="F1882" s="253" t="s">
        <v>2035</v>
      </c>
      <c r="G1882" s="254" t="s">
        <v>166</v>
      </c>
      <c r="H1882" s="255">
        <v>8.6929999999999996</v>
      </c>
      <c r="I1882" s="256"/>
      <c r="J1882" s="257">
        <f>ROUND(I1882*H1882,2)</f>
        <v>0</v>
      </c>
      <c r="K1882" s="258"/>
      <c r="L1882" s="259"/>
      <c r="M1882" s="260" t="s">
        <v>1</v>
      </c>
      <c r="N1882" s="261" t="s">
        <v>39</v>
      </c>
      <c r="O1882" s="91"/>
      <c r="P1882" s="225">
        <f>O1882*H1882</f>
        <v>0</v>
      </c>
      <c r="Q1882" s="225">
        <v>0.0011999999999999999</v>
      </c>
      <c r="R1882" s="225">
        <f>Q1882*H1882</f>
        <v>0.010431599999999999</v>
      </c>
      <c r="S1882" s="225">
        <v>0</v>
      </c>
      <c r="T1882" s="226">
        <f>S1882*H1882</f>
        <v>0</v>
      </c>
      <c r="U1882" s="38"/>
      <c r="V1882" s="38"/>
      <c r="W1882" s="38"/>
      <c r="X1882" s="38"/>
      <c r="Y1882" s="38"/>
      <c r="Z1882" s="38"/>
      <c r="AA1882" s="38"/>
      <c r="AB1882" s="38"/>
      <c r="AC1882" s="38"/>
      <c r="AD1882" s="38"/>
      <c r="AE1882" s="38"/>
      <c r="AR1882" s="227" t="s">
        <v>333</v>
      </c>
      <c r="AT1882" s="227" t="s">
        <v>152</v>
      </c>
      <c r="AU1882" s="227" t="s">
        <v>147</v>
      </c>
      <c r="AY1882" s="17" t="s">
        <v>139</v>
      </c>
      <c r="BE1882" s="228">
        <f>IF(N1882="základní",J1882,0)</f>
        <v>0</v>
      </c>
      <c r="BF1882" s="228">
        <f>IF(N1882="snížená",J1882,0)</f>
        <v>0</v>
      </c>
      <c r="BG1882" s="228">
        <f>IF(N1882="zákl. přenesená",J1882,0)</f>
        <v>0</v>
      </c>
      <c r="BH1882" s="228">
        <f>IF(N1882="sníž. přenesená",J1882,0)</f>
        <v>0</v>
      </c>
      <c r="BI1882" s="228">
        <f>IF(N1882="nulová",J1882,0)</f>
        <v>0</v>
      </c>
      <c r="BJ1882" s="17" t="s">
        <v>147</v>
      </c>
      <c r="BK1882" s="228">
        <f>ROUND(I1882*H1882,2)</f>
        <v>0</v>
      </c>
      <c r="BL1882" s="17" t="s">
        <v>256</v>
      </c>
      <c r="BM1882" s="227" t="s">
        <v>2036</v>
      </c>
    </row>
    <row r="1883" s="14" customFormat="1">
      <c r="A1883" s="14"/>
      <c r="B1883" s="240"/>
      <c r="C1883" s="241"/>
      <c r="D1883" s="231" t="s">
        <v>149</v>
      </c>
      <c r="E1883" s="241"/>
      <c r="F1883" s="243" t="s">
        <v>2037</v>
      </c>
      <c r="G1883" s="241"/>
      <c r="H1883" s="244">
        <v>8.6929999999999996</v>
      </c>
      <c r="I1883" s="245"/>
      <c r="J1883" s="241"/>
      <c r="K1883" s="241"/>
      <c r="L1883" s="246"/>
      <c r="M1883" s="247"/>
      <c r="N1883" s="248"/>
      <c r="O1883" s="248"/>
      <c r="P1883" s="248"/>
      <c r="Q1883" s="248"/>
      <c r="R1883" s="248"/>
      <c r="S1883" s="248"/>
      <c r="T1883" s="249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0" t="s">
        <v>149</v>
      </c>
      <c r="AU1883" s="250" t="s">
        <v>147</v>
      </c>
      <c r="AV1883" s="14" t="s">
        <v>147</v>
      </c>
      <c r="AW1883" s="14" t="s">
        <v>4</v>
      </c>
      <c r="AX1883" s="14" t="s">
        <v>81</v>
      </c>
      <c r="AY1883" s="250" t="s">
        <v>139</v>
      </c>
    </row>
    <row r="1884" s="2" customFormat="1" ht="24.15" customHeight="1">
      <c r="A1884" s="38"/>
      <c r="B1884" s="39"/>
      <c r="C1884" s="215" t="s">
        <v>2038</v>
      </c>
      <c r="D1884" s="215" t="s">
        <v>142</v>
      </c>
      <c r="E1884" s="216" t="s">
        <v>2039</v>
      </c>
      <c r="F1884" s="217" t="s">
        <v>2040</v>
      </c>
      <c r="G1884" s="218" t="s">
        <v>145</v>
      </c>
      <c r="H1884" s="219">
        <v>0.01</v>
      </c>
      <c r="I1884" s="220"/>
      <c r="J1884" s="221">
        <f>ROUND(I1884*H1884,2)</f>
        <v>0</v>
      </c>
      <c r="K1884" s="222"/>
      <c r="L1884" s="44"/>
      <c r="M1884" s="223" t="s">
        <v>1</v>
      </c>
      <c r="N1884" s="224" t="s">
        <v>39</v>
      </c>
      <c r="O1884" s="91"/>
      <c r="P1884" s="225">
        <f>O1884*H1884</f>
        <v>0</v>
      </c>
      <c r="Q1884" s="225">
        <v>0</v>
      </c>
      <c r="R1884" s="225">
        <f>Q1884*H1884</f>
        <v>0</v>
      </c>
      <c r="S1884" s="225">
        <v>0</v>
      </c>
      <c r="T1884" s="226">
        <f>S1884*H1884</f>
        <v>0</v>
      </c>
      <c r="U1884" s="38"/>
      <c r="V1884" s="38"/>
      <c r="W1884" s="38"/>
      <c r="X1884" s="38"/>
      <c r="Y1884" s="38"/>
      <c r="Z1884" s="38"/>
      <c r="AA1884" s="38"/>
      <c r="AB1884" s="38"/>
      <c r="AC1884" s="38"/>
      <c r="AD1884" s="38"/>
      <c r="AE1884" s="38"/>
      <c r="AR1884" s="227" t="s">
        <v>256</v>
      </c>
      <c r="AT1884" s="227" t="s">
        <v>142</v>
      </c>
      <c r="AU1884" s="227" t="s">
        <v>147</v>
      </c>
      <c r="AY1884" s="17" t="s">
        <v>139</v>
      </c>
      <c r="BE1884" s="228">
        <f>IF(N1884="základní",J1884,0)</f>
        <v>0</v>
      </c>
      <c r="BF1884" s="228">
        <f>IF(N1884="snížená",J1884,0)</f>
        <v>0</v>
      </c>
      <c r="BG1884" s="228">
        <f>IF(N1884="zákl. přenesená",J1884,0)</f>
        <v>0</v>
      </c>
      <c r="BH1884" s="228">
        <f>IF(N1884="sníž. přenesená",J1884,0)</f>
        <v>0</v>
      </c>
      <c r="BI1884" s="228">
        <f>IF(N1884="nulová",J1884,0)</f>
        <v>0</v>
      </c>
      <c r="BJ1884" s="17" t="s">
        <v>147</v>
      </c>
      <c r="BK1884" s="228">
        <f>ROUND(I1884*H1884,2)</f>
        <v>0</v>
      </c>
      <c r="BL1884" s="17" t="s">
        <v>256</v>
      </c>
      <c r="BM1884" s="227" t="s">
        <v>2041</v>
      </c>
    </row>
    <row r="1885" s="2" customFormat="1" ht="37.8" customHeight="1">
      <c r="A1885" s="38"/>
      <c r="B1885" s="39"/>
      <c r="C1885" s="215" t="s">
        <v>2042</v>
      </c>
      <c r="D1885" s="215" t="s">
        <v>142</v>
      </c>
      <c r="E1885" s="216" t="s">
        <v>2043</v>
      </c>
      <c r="F1885" s="217" t="s">
        <v>2044</v>
      </c>
      <c r="G1885" s="218" t="s">
        <v>145</v>
      </c>
      <c r="H1885" s="219">
        <v>0.02</v>
      </c>
      <c r="I1885" s="220"/>
      <c r="J1885" s="221">
        <f>ROUND(I1885*H1885,2)</f>
        <v>0</v>
      </c>
      <c r="K1885" s="222"/>
      <c r="L1885" s="44"/>
      <c r="M1885" s="223" t="s">
        <v>1</v>
      </c>
      <c r="N1885" s="224" t="s">
        <v>39</v>
      </c>
      <c r="O1885" s="91"/>
      <c r="P1885" s="225">
        <f>O1885*H1885</f>
        <v>0</v>
      </c>
      <c r="Q1885" s="225">
        <v>0</v>
      </c>
      <c r="R1885" s="225">
        <f>Q1885*H1885</f>
        <v>0</v>
      </c>
      <c r="S1885" s="225">
        <v>0</v>
      </c>
      <c r="T1885" s="226">
        <f>S1885*H1885</f>
        <v>0</v>
      </c>
      <c r="U1885" s="38"/>
      <c r="V1885" s="38"/>
      <c r="W1885" s="38"/>
      <c r="X1885" s="38"/>
      <c r="Y1885" s="38"/>
      <c r="Z1885" s="38"/>
      <c r="AA1885" s="38"/>
      <c r="AB1885" s="38"/>
      <c r="AC1885" s="38"/>
      <c r="AD1885" s="38"/>
      <c r="AE1885" s="38"/>
      <c r="AR1885" s="227" t="s">
        <v>256</v>
      </c>
      <c r="AT1885" s="227" t="s">
        <v>142</v>
      </c>
      <c r="AU1885" s="227" t="s">
        <v>147</v>
      </c>
      <c r="AY1885" s="17" t="s">
        <v>139</v>
      </c>
      <c r="BE1885" s="228">
        <f>IF(N1885="základní",J1885,0)</f>
        <v>0</v>
      </c>
      <c r="BF1885" s="228">
        <f>IF(N1885="snížená",J1885,0)</f>
        <v>0</v>
      </c>
      <c r="BG1885" s="228">
        <f>IF(N1885="zákl. přenesená",J1885,0)</f>
        <v>0</v>
      </c>
      <c r="BH1885" s="228">
        <f>IF(N1885="sníž. přenesená",J1885,0)</f>
        <v>0</v>
      </c>
      <c r="BI1885" s="228">
        <f>IF(N1885="nulová",J1885,0)</f>
        <v>0</v>
      </c>
      <c r="BJ1885" s="17" t="s">
        <v>147</v>
      </c>
      <c r="BK1885" s="228">
        <f>ROUND(I1885*H1885,2)</f>
        <v>0</v>
      </c>
      <c r="BL1885" s="17" t="s">
        <v>256</v>
      </c>
      <c r="BM1885" s="227" t="s">
        <v>2045</v>
      </c>
    </row>
    <row r="1886" s="14" customFormat="1">
      <c r="A1886" s="14"/>
      <c r="B1886" s="240"/>
      <c r="C1886" s="241"/>
      <c r="D1886" s="231" t="s">
        <v>149</v>
      </c>
      <c r="E1886" s="241"/>
      <c r="F1886" s="243" t="s">
        <v>1419</v>
      </c>
      <c r="G1886" s="241"/>
      <c r="H1886" s="244">
        <v>0.02</v>
      </c>
      <c r="I1886" s="245"/>
      <c r="J1886" s="241"/>
      <c r="K1886" s="241"/>
      <c r="L1886" s="246"/>
      <c r="M1886" s="247"/>
      <c r="N1886" s="248"/>
      <c r="O1886" s="248"/>
      <c r="P1886" s="248"/>
      <c r="Q1886" s="248"/>
      <c r="R1886" s="248"/>
      <c r="S1886" s="248"/>
      <c r="T1886" s="249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50" t="s">
        <v>149</v>
      </c>
      <c r="AU1886" s="250" t="s">
        <v>147</v>
      </c>
      <c r="AV1886" s="14" t="s">
        <v>147</v>
      </c>
      <c r="AW1886" s="14" t="s">
        <v>4</v>
      </c>
      <c r="AX1886" s="14" t="s">
        <v>81</v>
      </c>
      <c r="AY1886" s="250" t="s">
        <v>139</v>
      </c>
    </row>
    <row r="1887" s="12" customFormat="1" ht="25.92" customHeight="1">
      <c r="A1887" s="12"/>
      <c r="B1887" s="199"/>
      <c r="C1887" s="200"/>
      <c r="D1887" s="201" t="s">
        <v>72</v>
      </c>
      <c r="E1887" s="202" t="s">
        <v>2046</v>
      </c>
      <c r="F1887" s="202" t="s">
        <v>2047</v>
      </c>
      <c r="G1887" s="200"/>
      <c r="H1887" s="200"/>
      <c r="I1887" s="203"/>
      <c r="J1887" s="204">
        <f>BK1887</f>
        <v>0</v>
      </c>
      <c r="K1887" s="200"/>
      <c r="L1887" s="205"/>
      <c r="M1887" s="206"/>
      <c r="N1887" s="207"/>
      <c r="O1887" s="207"/>
      <c r="P1887" s="208">
        <f>P1888</f>
        <v>0</v>
      </c>
      <c r="Q1887" s="207"/>
      <c r="R1887" s="208">
        <f>R1888</f>
        <v>0</v>
      </c>
      <c r="S1887" s="207"/>
      <c r="T1887" s="209">
        <f>T1888</f>
        <v>0</v>
      </c>
      <c r="U1887" s="12"/>
      <c r="V1887" s="12"/>
      <c r="W1887" s="12"/>
      <c r="X1887" s="12"/>
      <c r="Y1887" s="12"/>
      <c r="Z1887" s="12"/>
      <c r="AA1887" s="12"/>
      <c r="AB1887" s="12"/>
      <c r="AC1887" s="12"/>
      <c r="AD1887" s="12"/>
      <c r="AE1887" s="12"/>
      <c r="AR1887" s="210" t="s">
        <v>146</v>
      </c>
      <c r="AT1887" s="211" t="s">
        <v>72</v>
      </c>
      <c r="AU1887" s="211" t="s">
        <v>73</v>
      </c>
      <c r="AY1887" s="210" t="s">
        <v>139</v>
      </c>
      <c r="BK1887" s="212">
        <f>BK1888</f>
        <v>0</v>
      </c>
    </row>
    <row r="1888" s="2" customFormat="1" ht="21.75" customHeight="1">
      <c r="A1888" s="38"/>
      <c r="B1888" s="39"/>
      <c r="C1888" s="215" t="s">
        <v>2048</v>
      </c>
      <c r="D1888" s="215" t="s">
        <v>142</v>
      </c>
      <c r="E1888" s="216" t="s">
        <v>2049</v>
      </c>
      <c r="F1888" s="217" t="s">
        <v>2050</v>
      </c>
      <c r="G1888" s="218" t="s">
        <v>2051</v>
      </c>
      <c r="H1888" s="219">
        <v>8</v>
      </c>
      <c r="I1888" s="220"/>
      <c r="J1888" s="221">
        <f>ROUND(I1888*H1888,2)</f>
        <v>0</v>
      </c>
      <c r="K1888" s="222"/>
      <c r="L1888" s="44"/>
      <c r="M1888" s="223" t="s">
        <v>1</v>
      </c>
      <c r="N1888" s="224" t="s">
        <v>39</v>
      </c>
      <c r="O1888" s="91"/>
      <c r="P1888" s="225">
        <f>O1888*H1888</f>
        <v>0</v>
      </c>
      <c r="Q1888" s="225">
        <v>0</v>
      </c>
      <c r="R1888" s="225">
        <f>Q1888*H1888</f>
        <v>0</v>
      </c>
      <c r="S1888" s="225">
        <v>0</v>
      </c>
      <c r="T1888" s="226">
        <f>S1888*H1888</f>
        <v>0</v>
      </c>
      <c r="U1888" s="38"/>
      <c r="V1888" s="38"/>
      <c r="W1888" s="38"/>
      <c r="X1888" s="38"/>
      <c r="Y1888" s="38"/>
      <c r="Z1888" s="38"/>
      <c r="AA1888" s="38"/>
      <c r="AB1888" s="38"/>
      <c r="AC1888" s="38"/>
      <c r="AD1888" s="38"/>
      <c r="AE1888" s="38"/>
      <c r="AR1888" s="227" t="s">
        <v>2052</v>
      </c>
      <c r="AT1888" s="227" t="s">
        <v>142</v>
      </c>
      <c r="AU1888" s="227" t="s">
        <v>81</v>
      </c>
      <c r="AY1888" s="17" t="s">
        <v>139</v>
      </c>
      <c r="BE1888" s="228">
        <f>IF(N1888="základní",J1888,0)</f>
        <v>0</v>
      </c>
      <c r="BF1888" s="228">
        <f>IF(N1888="snížená",J1888,0)</f>
        <v>0</v>
      </c>
      <c r="BG1888" s="228">
        <f>IF(N1888="zákl. přenesená",J1888,0)</f>
        <v>0</v>
      </c>
      <c r="BH1888" s="228">
        <f>IF(N1888="sníž. přenesená",J1888,0)</f>
        <v>0</v>
      </c>
      <c r="BI1888" s="228">
        <f>IF(N1888="nulová",J1888,0)</f>
        <v>0</v>
      </c>
      <c r="BJ1888" s="17" t="s">
        <v>147</v>
      </c>
      <c r="BK1888" s="228">
        <f>ROUND(I1888*H1888,2)</f>
        <v>0</v>
      </c>
      <c r="BL1888" s="17" t="s">
        <v>2052</v>
      </c>
      <c r="BM1888" s="227" t="s">
        <v>2053</v>
      </c>
    </row>
    <row r="1889" s="12" customFormat="1" ht="25.92" customHeight="1">
      <c r="A1889" s="12"/>
      <c r="B1889" s="199"/>
      <c r="C1889" s="200"/>
      <c r="D1889" s="201" t="s">
        <v>72</v>
      </c>
      <c r="E1889" s="202" t="s">
        <v>2054</v>
      </c>
      <c r="F1889" s="202" t="s">
        <v>2055</v>
      </c>
      <c r="G1889" s="200"/>
      <c r="H1889" s="200"/>
      <c r="I1889" s="203"/>
      <c r="J1889" s="204">
        <f>BK1889</f>
        <v>0</v>
      </c>
      <c r="K1889" s="200"/>
      <c r="L1889" s="205"/>
      <c r="M1889" s="206"/>
      <c r="N1889" s="207"/>
      <c r="O1889" s="207"/>
      <c r="P1889" s="208">
        <f>P1890+P1892</f>
        <v>0</v>
      </c>
      <c r="Q1889" s="207"/>
      <c r="R1889" s="208">
        <f>R1890+R1892</f>
        <v>0</v>
      </c>
      <c r="S1889" s="207"/>
      <c r="T1889" s="209">
        <f>T1890+T1892</f>
        <v>0</v>
      </c>
      <c r="U1889" s="12"/>
      <c r="V1889" s="12"/>
      <c r="W1889" s="12"/>
      <c r="X1889" s="12"/>
      <c r="Y1889" s="12"/>
      <c r="Z1889" s="12"/>
      <c r="AA1889" s="12"/>
      <c r="AB1889" s="12"/>
      <c r="AC1889" s="12"/>
      <c r="AD1889" s="12"/>
      <c r="AE1889" s="12"/>
      <c r="AR1889" s="210" t="s">
        <v>171</v>
      </c>
      <c r="AT1889" s="211" t="s">
        <v>72</v>
      </c>
      <c r="AU1889" s="211" t="s">
        <v>73</v>
      </c>
      <c r="AY1889" s="210" t="s">
        <v>139</v>
      </c>
      <c r="BK1889" s="212">
        <f>BK1890+BK1892</f>
        <v>0</v>
      </c>
    </row>
    <row r="1890" s="12" customFormat="1" ht="22.8" customHeight="1">
      <c r="A1890" s="12"/>
      <c r="B1890" s="199"/>
      <c r="C1890" s="200"/>
      <c r="D1890" s="201" t="s">
        <v>72</v>
      </c>
      <c r="E1890" s="213" t="s">
        <v>2056</v>
      </c>
      <c r="F1890" s="213" t="s">
        <v>2057</v>
      </c>
      <c r="G1890" s="200"/>
      <c r="H1890" s="200"/>
      <c r="I1890" s="203"/>
      <c r="J1890" s="214">
        <f>BK1890</f>
        <v>0</v>
      </c>
      <c r="K1890" s="200"/>
      <c r="L1890" s="205"/>
      <c r="M1890" s="206"/>
      <c r="N1890" s="207"/>
      <c r="O1890" s="207"/>
      <c r="P1890" s="208">
        <f>P1891</f>
        <v>0</v>
      </c>
      <c r="Q1890" s="207"/>
      <c r="R1890" s="208">
        <f>R1891</f>
        <v>0</v>
      </c>
      <c r="S1890" s="207"/>
      <c r="T1890" s="209">
        <f>T1891</f>
        <v>0</v>
      </c>
      <c r="U1890" s="12"/>
      <c r="V1890" s="12"/>
      <c r="W1890" s="12"/>
      <c r="X1890" s="12"/>
      <c r="Y1890" s="12"/>
      <c r="Z1890" s="12"/>
      <c r="AA1890" s="12"/>
      <c r="AB1890" s="12"/>
      <c r="AC1890" s="12"/>
      <c r="AD1890" s="12"/>
      <c r="AE1890" s="12"/>
      <c r="AR1890" s="210" t="s">
        <v>171</v>
      </c>
      <c r="AT1890" s="211" t="s">
        <v>72</v>
      </c>
      <c r="AU1890" s="211" t="s">
        <v>81</v>
      </c>
      <c r="AY1890" s="210" t="s">
        <v>139</v>
      </c>
      <c r="BK1890" s="212">
        <f>BK1891</f>
        <v>0</v>
      </c>
    </row>
    <row r="1891" s="2" customFormat="1" ht="16.5" customHeight="1">
      <c r="A1891" s="38"/>
      <c r="B1891" s="39"/>
      <c r="C1891" s="215" t="s">
        <v>2058</v>
      </c>
      <c r="D1891" s="215" t="s">
        <v>142</v>
      </c>
      <c r="E1891" s="216" t="s">
        <v>2059</v>
      </c>
      <c r="F1891" s="217" t="s">
        <v>2057</v>
      </c>
      <c r="G1891" s="218" t="s">
        <v>2060</v>
      </c>
      <c r="H1891" s="219">
        <v>45</v>
      </c>
      <c r="I1891" s="220"/>
      <c r="J1891" s="221">
        <f>ROUND(I1891*H1891,2)</f>
        <v>0</v>
      </c>
      <c r="K1891" s="222"/>
      <c r="L1891" s="44"/>
      <c r="M1891" s="223" t="s">
        <v>1</v>
      </c>
      <c r="N1891" s="224" t="s">
        <v>39</v>
      </c>
      <c r="O1891" s="91"/>
      <c r="P1891" s="225">
        <f>O1891*H1891</f>
        <v>0</v>
      </c>
      <c r="Q1891" s="225">
        <v>0</v>
      </c>
      <c r="R1891" s="225">
        <f>Q1891*H1891</f>
        <v>0</v>
      </c>
      <c r="S1891" s="225">
        <v>0</v>
      </c>
      <c r="T1891" s="226">
        <f>S1891*H1891</f>
        <v>0</v>
      </c>
      <c r="U1891" s="38"/>
      <c r="V1891" s="38"/>
      <c r="W1891" s="38"/>
      <c r="X1891" s="38"/>
      <c r="Y1891" s="38"/>
      <c r="Z1891" s="38"/>
      <c r="AA1891" s="38"/>
      <c r="AB1891" s="38"/>
      <c r="AC1891" s="38"/>
      <c r="AD1891" s="38"/>
      <c r="AE1891" s="38"/>
      <c r="AR1891" s="227" t="s">
        <v>2061</v>
      </c>
      <c r="AT1891" s="227" t="s">
        <v>142</v>
      </c>
      <c r="AU1891" s="227" t="s">
        <v>147</v>
      </c>
      <c r="AY1891" s="17" t="s">
        <v>139</v>
      </c>
      <c r="BE1891" s="228">
        <f>IF(N1891="základní",J1891,0)</f>
        <v>0</v>
      </c>
      <c r="BF1891" s="228">
        <f>IF(N1891="snížená",J1891,0)</f>
        <v>0</v>
      </c>
      <c r="BG1891" s="228">
        <f>IF(N1891="zákl. přenesená",J1891,0)</f>
        <v>0</v>
      </c>
      <c r="BH1891" s="228">
        <f>IF(N1891="sníž. přenesená",J1891,0)</f>
        <v>0</v>
      </c>
      <c r="BI1891" s="228">
        <f>IF(N1891="nulová",J1891,0)</f>
        <v>0</v>
      </c>
      <c r="BJ1891" s="17" t="s">
        <v>147</v>
      </c>
      <c r="BK1891" s="228">
        <f>ROUND(I1891*H1891,2)</f>
        <v>0</v>
      </c>
      <c r="BL1891" s="17" t="s">
        <v>2061</v>
      </c>
      <c r="BM1891" s="227" t="s">
        <v>2062</v>
      </c>
    </row>
    <row r="1892" s="12" customFormat="1" ht="22.8" customHeight="1">
      <c r="A1892" s="12"/>
      <c r="B1892" s="199"/>
      <c r="C1892" s="200"/>
      <c r="D1892" s="201" t="s">
        <v>72</v>
      </c>
      <c r="E1892" s="213" t="s">
        <v>2063</v>
      </c>
      <c r="F1892" s="213" t="s">
        <v>2064</v>
      </c>
      <c r="G1892" s="200"/>
      <c r="H1892" s="200"/>
      <c r="I1892" s="203"/>
      <c r="J1892" s="214">
        <f>BK1892</f>
        <v>0</v>
      </c>
      <c r="K1892" s="200"/>
      <c r="L1892" s="205"/>
      <c r="M1892" s="206"/>
      <c r="N1892" s="207"/>
      <c r="O1892" s="207"/>
      <c r="P1892" s="208">
        <f>P1893</f>
        <v>0</v>
      </c>
      <c r="Q1892" s="207"/>
      <c r="R1892" s="208">
        <f>R1893</f>
        <v>0</v>
      </c>
      <c r="S1892" s="207"/>
      <c r="T1892" s="209">
        <f>T1893</f>
        <v>0</v>
      </c>
      <c r="U1892" s="12"/>
      <c r="V1892" s="12"/>
      <c r="W1892" s="12"/>
      <c r="X1892" s="12"/>
      <c r="Y1892" s="12"/>
      <c r="Z1892" s="12"/>
      <c r="AA1892" s="12"/>
      <c r="AB1892" s="12"/>
      <c r="AC1892" s="12"/>
      <c r="AD1892" s="12"/>
      <c r="AE1892" s="12"/>
      <c r="AR1892" s="210" t="s">
        <v>171</v>
      </c>
      <c r="AT1892" s="211" t="s">
        <v>72</v>
      </c>
      <c r="AU1892" s="211" t="s">
        <v>81</v>
      </c>
      <c r="AY1892" s="210" t="s">
        <v>139</v>
      </c>
      <c r="BK1892" s="212">
        <f>BK1893</f>
        <v>0</v>
      </c>
    </row>
    <row r="1893" s="2" customFormat="1" ht="16.5" customHeight="1">
      <c r="A1893" s="38"/>
      <c r="B1893" s="39"/>
      <c r="C1893" s="215" t="s">
        <v>2065</v>
      </c>
      <c r="D1893" s="215" t="s">
        <v>142</v>
      </c>
      <c r="E1893" s="216" t="s">
        <v>2066</v>
      </c>
      <c r="F1893" s="217" t="s">
        <v>2064</v>
      </c>
      <c r="G1893" s="218" t="s">
        <v>2060</v>
      </c>
      <c r="H1893" s="219">
        <v>45</v>
      </c>
      <c r="I1893" s="220"/>
      <c r="J1893" s="221">
        <f>ROUND(I1893*H1893,2)</f>
        <v>0</v>
      </c>
      <c r="K1893" s="222"/>
      <c r="L1893" s="44"/>
      <c r="M1893" s="273" t="s">
        <v>1</v>
      </c>
      <c r="N1893" s="274" t="s">
        <v>39</v>
      </c>
      <c r="O1893" s="275"/>
      <c r="P1893" s="276">
        <f>O1893*H1893</f>
        <v>0</v>
      </c>
      <c r="Q1893" s="276">
        <v>0</v>
      </c>
      <c r="R1893" s="276">
        <f>Q1893*H1893</f>
        <v>0</v>
      </c>
      <c r="S1893" s="276">
        <v>0</v>
      </c>
      <c r="T1893" s="277">
        <f>S1893*H1893</f>
        <v>0</v>
      </c>
      <c r="U1893" s="38"/>
      <c r="V1893" s="38"/>
      <c r="W1893" s="38"/>
      <c r="X1893" s="38"/>
      <c r="Y1893" s="38"/>
      <c r="Z1893" s="38"/>
      <c r="AA1893" s="38"/>
      <c r="AB1893" s="38"/>
      <c r="AC1893" s="38"/>
      <c r="AD1893" s="38"/>
      <c r="AE1893" s="38"/>
      <c r="AR1893" s="227" t="s">
        <v>2061</v>
      </c>
      <c r="AT1893" s="227" t="s">
        <v>142</v>
      </c>
      <c r="AU1893" s="227" t="s">
        <v>147</v>
      </c>
      <c r="AY1893" s="17" t="s">
        <v>139</v>
      </c>
      <c r="BE1893" s="228">
        <f>IF(N1893="základní",J1893,0)</f>
        <v>0</v>
      </c>
      <c r="BF1893" s="228">
        <f>IF(N1893="snížená",J1893,0)</f>
        <v>0</v>
      </c>
      <c r="BG1893" s="228">
        <f>IF(N1893="zákl. přenesená",J1893,0)</f>
        <v>0</v>
      </c>
      <c r="BH1893" s="228">
        <f>IF(N1893="sníž. přenesená",J1893,0)</f>
        <v>0</v>
      </c>
      <c r="BI1893" s="228">
        <f>IF(N1893="nulová",J1893,0)</f>
        <v>0</v>
      </c>
      <c r="BJ1893" s="17" t="s">
        <v>147</v>
      </c>
      <c r="BK1893" s="228">
        <f>ROUND(I1893*H1893,2)</f>
        <v>0</v>
      </c>
      <c r="BL1893" s="17" t="s">
        <v>2061</v>
      </c>
      <c r="BM1893" s="227" t="s">
        <v>2067</v>
      </c>
    </row>
    <row r="1894" s="2" customFormat="1" ht="6.96" customHeight="1">
      <c r="A1894" s="38"/>
      <c r="B1894" s="66"/>
      <c r="C1894" s="67"/>
      <c r="D1894" s="67"/>
      <c r="E1894" s="67"/>
      <c r="F1894" s="67"/>
      <c r="G1894" s="67"/>
      <c r="H1894" s="67"/>
      <c r="I1894" s="67"/>
      <c r="J1894" s="67"/>
      <c r="K1894" s="67"/>
      <c r="L1894" s="44"/>
      <c r="M1894" s="38"/>
      <c r="O1894" s="38"/>
      <c r="P1894" s="38"/>
      <c r="Q1894" s="38"/>
      <c r="R1894" s="38"/>
      <c r="S1894" s="38"/>
      <c r="T1894" s="38"/>
      <c r="U1894" s="38"/>
      <c r="V1894" s="38"/>
      <c r="W1894" s="38"/>
      <c r="X1894" s="38"/>
      <c r="Y1894" s="38"/>
      <c r="Z1894" s="38"/>
      <c r="AA1894" s="38"/>
      <c r="AB1894" s="38"/>
      <c r="AC1894" s="38"/>
      <c r="AD1894" s="38"/>
      <c r="AE1894" s="38"/>
    </row>
  </sheetData>
  <sheetProtection sheet="1" autoFilter="0" formatColumns="0" formatRows="0" objects="1" scenarios="1" spinCount="100000" saltValue="oemnocKBjs44dSbxFgaH3c21ssSP0imxusdAGhWpL2a3FC6O1KRVym5MH1XoGK59BfTCVDKIcfIhIYbbgqeWyA==" hashValue="pzo1I6NF7ItgmPsxSFnLigwRMyhnck1kSHLgXzzvUuQu7EzO6U2R6xczEaIvbyYijyyLWEmvp8YCsXiwAjVtnA==" algorithmName="SHA-512" password="CC35"/>
  <autoFilter ref="C148:K1893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2025-07-14T22:25:19Z</dcterms:created>
  <dcterms:modified xsi:type="dcterms:W3CDTF">2025-07-14T22:25:22Z</dcterms:modified>
</cp:coreProperties>
</file>